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V:\Рубцова мл\ТП КОМИССИЯ 2017\заседание 21 от 31.10.2017\"/>
    </mc:Choice>
  </mc:AlternateContent>
  <bookViews>
    <workbookView xWindow="0" yWindow="0" windowWidth="11400" windowHeight="5895" tabRatio="767" activeTab="8"/>
  </bookViews>
  <sheets>
    <sheet name="прил11.1 " sheetId="32" r:id="rId1"/>
    <sheet name="прил 11" sheetId="31" r:id="rId2"/>
    <sheet name="прил 10.1" sheetId="30" r:id="rId3"/>
    <sheet name="прил 10" sheetId="29" r:id="rId4"/>
    <sheet name="прил 9.1 " sheetId="28" r:id="rId5"/>
    <sheet name="прил 9" sheetId="27" r:id="rId6"/>
    <sheet name="прил 8.1" sheetId="25" r:id="rId7"/>
    <sheet name="прил 8" sheetId="24" r:id="rId8"/>
    <sheet name="прил 7.1" sheetId="23" r:id="rId9"/>
    <sheet name="прил 7" sheetId="22" r:id="rId10"/>
    <sheet name="прил 6.1 " sheetId="21" r:id="rId11"/>
    <sheet name="прил 6" sheetId="20" r:id="rId12"/>
    <sheet name="прил 5" sheetId="19" r:id="rId13"/>
    <sheet name="прил 4.1" sheetId="16" r:id="rId14"/>
    <sheet name="прил 4" sheetId="15" r:id="rId15"/>
    <sheet name="прил 3" sheetId="14" r:id="rId16"/>
    <sheet name="прил 2 подуш" sheetId="13" r:id="rId17"/>
    <sheet name="прил 1.11" sheetId="2" r:id="rId18"/>
    <sheet name="прил 1.10" sheetId="3" r:id="rId19"/>
    <sheet name="прил 1.9" sheetId="4" r:id="rId20"/>
    <sheet name="прил 1.8" sheetId="5" r:id="rId21"/>
    <sheet name="прил 1.7" sheetId="6" r:id="rId22"/>
    <sheet name="прил 1.6" sheetId="7" r:id="rId23"/>
    <sheet name="прил 1.5" sheetId="8" r:id="rId24"/>
    <sheet name="прил 1.4" sheetId="9" r:id="rId25"/>
    <sheet name="прил 1.3" sheetId="10" r:id="rId26"/>
    <sheet name="прил 1.2" sheetId="11" r:id="rId27"/>
    <sheet name="прил 1.1" sheetId="12" r:id="rId28"/>
  </sheets>
  <externalReferences>
    <externalReference r:id="rId29"/>
  </externalReferences>
  <definedNames>
    <definedName name="_xlnm._FilterDatabase" localSheetId="16" hidden="1">'прил 2 подуш'!$A$5:$O$810</definedName>
    <definedName name="_xlnm._FilterDatabase" localSheetId="5" hidden="1">'прил 9'!$A$5:$E$37</definedName>
    <definedName name="_xlnm.Print_Titles" localSheetId="5">'прил 9'!$3:$4</definedName>
    <definedName name="_xlnm.Print_Area" localSheetId="17">'прил 1.11'!$A$1:$O$66</definedName>
    <definedName name="_xlnm.Print_Area" localSheetId="25">'прил 1.3'!$A$1:$O$67</definedName>
    <definedName name="_xlnm.Print_Area" localSheetId="21">'прил 1.7'!$A$1:$G$67</definedName>
    <definedName name="_xlnm.Print_Area" localSheetId="1">'прил 11'!$A$1:$H$9</definedName>
    <definedName name="_xlnm.Print_Area" localSheetId="14">'прил 4'!$A$1:$G$9</definedName>
    <definedName name="_xlnm.Print_Area" localSheetId="12">'прил 5'!$A$1:$G$14</definedName>
    <definedName name="_xlnm.Print_Area" localSheetId="11">'прил 6'!$A$1:$H$8</definedName>
    <definedName name="_xlnm.Print_Area" localSheetId="6">'прил 8.1'!$A$1:$C$103</definedName>
    <definedName name="_xlnm.Print_Area" localSheetId="5">'прил 9'!$A$1:$I$38</definedName>
    <definedName name="_xlnm.Print_Area" localSheetId="4">'прил 9.1 '!$A$1:$C$256</definedName>
  </definedNames>
  <calcPr calcId="162913" fullPrecision="0"/>
</workbook>
</file>

<file path=xl/calcChain.xml><?xml version="1.0" encoding="utf-8"?>
<calcChain xmlns="http://schemas.openxmlformats.org/spreadsheetml/2006/main">
  <c r="E37" i="27" l="1"/>
  <c r="F37" i="27"/>
  <c r="G37" i="27"/>
  <c r="H37" i="27"/>
  <c r="I37" i="27"/>
  <c r="D37" i="27"/>
  <c r="E32" i="27"/>
  <c r="F32" i="27"/>
  <c r="G32" i="27"/>
  <c r="H32" i="27"/>
  <c r="I32" i="27"/>
  <c r="D32" i="27"/>
  <c r="E30" i="27"/>
  <c r="F30" i="27"/>
  <c r="G30" i="27"/>
  <c r="H30" i="27"/>
  <c r="I30" i="27"/>
  <c r="D30" i="27"/>
  <c r="E27" i="27"/>
  <c r="F27" i="27"/>
  <c r="G27" i="27"/>
  <c r="H27" i="27"/>
  <c r="I27" i="27"/>
  <c r="D27" i="27"/>
  <c r="E24" i="27"/>
  <c r="F24" i="27"/>
  <c r="G24" i="27"/>
  <c r="H24" i="27"/>
  <c r="I24" i="27"/>
  <c r="D24" i="27"/>
  <c r="E22" i="27"/>
  <c r="F22" i="27"/>
  <c r="G22" i="27"/>
  <c r="H22" i="27"/>
  <c r="I22" i="27"/>
  <c r="D22" i="27"/>
  <c r="E19" i="27"/>
  <c r="F19" i="27"/>
  <c r="G19" i="27"/>
  <c r="H19" i="27"/>
  <c r="I19" i="27"/>
  <c r="D19" i="27"/>
  <c r="E14" i="27"/>
  <c r="F14" i="27"/>
  <c r="F38" i="27" s="1"/>
  <c r="G14" i="27"/>
  <c r="H14" i="27"/>
  <c r="I14" i="27"/>
  <c r="D14" i="27"/>
  <c r="D38" i="27" s="1"/>
  <c r="E9" i="27"/>
  <c r="F9" i="27"/>
  <c r="G9" i="27"/>
  <c r="H9" i="27"/>
  <c r="H38" i="27" s="1"/>
  <c r="I9" i="27"/>
  <c r="D9" i="27"/>
  <c r="I38" i="27" l="1"/>
  <c r="E38" i="27"/>
  <c r="G38" i="27"/>
  <c r="C99" i="25"/>
  <c r="C79" i="25"/>
  <c r="C32" i="30" l="1"/>
  <c r="B32" i="30"/>
  <c r="C6" i="30"/>
  <c r="B6" i="30"/>
  <c r="F10" i="29" l="1"/>
  <c r="G10" i="29"/>
  <c r="F11" i="29"/>
  <c r="G11" i="29"/>
  <c r="F12" i="29"/>
  <c r="G12" i="29"/>
  <c r="G9" i="29"/>
  <c r="F9" i="29"/>
  <c r="F6" i="29"/>
  <c r="G6" i="29"/>
  <c r="F7" i="29"/>
  <c r="G7" i="29"/>
  <c r="F8" i="29"/>
  <c r="G8" i="29"/>
  <c r="G5" i="29"/>
  <c r="F5" i="29"/>
  <c r="G6" i="22" l="1"/>
  <c r="G7" i="22"/>
  <c r="G8" i="22"/>
  <c r="G9" i="22"/>
  <c r="G5" i="22"/>
  <c r="F6" i="22"/>
  <c r="F7" i="22"/>
  <c r="F8" i="22"/>
  <c r="F9" i="22"/>
  <c r="F5" i="22"/>
  <c r="D5" i="22"/>
  <c r="E5" i="22"/>
  <c r="C70" i="32" l="1"/>
  <c r="B70" i="32"/>
  <c r="C64" i="32"/>
  <c r="B64" i="32"/>
  <c r="C58" i="32"/>
  <c r="B58" i="32"/>
  <c r="C47" i="32"/>
  <c r="B47" i="32"/>
  <c r="H9" i="31"/>
  <c r="G9" i="31"/>
  <c r="H8" i="31"/>
  <c r="G8" i="31"/>
  <c r="B57" i="32" l="1"/>
  <c r="C57" i="32"/>
  <c r="B7" i="32"/>
  <c r="C7" i="32"/>
  <c r="C39" i="32"/>
  <c r="C36" i="32" s="1"/>
  <c r="B39" i="32"/>
  <c r="B36" i="32" s="1"/>
  <c r="C29" i="32"/>
  <c r="C26" i="32" s="1"/>
  <c r="B29" i="32"/>
  <c r="B26" i="32" s="1"/>
  <c r="C19" i="32"/>
  <c r="B19" i="32"/>
  <c r="C13" i="32"/>
  <c r="B13" i="32"/>
  <c r="H7" i="31"/>
  <c r="G7" i="31"/>
  <c r="H6" i="31"/>
  <c r="G6" i="31"/>
  <c r="H5" i="31"/>
  <c r="G5" i="31"/>
  <c r="B6" i="32" l="1"/>
  <c r="C6" i="32"/>
  <c r="C248" i="28"/>
  <c r="B248" i="28"/>
  <c r="C239" i="28"/>
  <c r="C235" i="28" s="1"/>
  <c r="B239" i="28"/>
  <c r="B235" i="28" s="1"/>
  <c r="C222" i="28"/>
  <c r="C214" i="28" s="1"/>
  <c r="B222" i="28"/>
  <c r="B214" i="28" s="1"/>
  <c r="B206" i="28"/>
  <c r="C206" i="28"/>
  <c r="C201" i="28"/>
  <c r="B201" i="28"/>
  <c r="B193" i="28" s="1"/>
  <c r="C186" i="28"/>
  <c r="B186" i="28"/>
  <c r="C180" i="28"/>
  <c r="B180" i="28"/>
  <c r="C171" i="28"/>
  <c r="B171" i="28"/>
  <c r="C165" i="28"/>
  <c r="B165" i="28"/>
  <c r="C152" i="28"/>
  <c r="B152" i="28"/>
  <c r="C137" i="28"/>
  <c r="C133" i="28" s="1"/>
  <c r="B137" i="28"/>
  <c r="B133" i="28" s="1"/>
  <c r="C126" i="28"/>
  <c r="B126" i="28"/>
  <c r="C108" i="28"/>
  <c r="B108" i="28"/>
  <c r="C94" i="28"/>
  <c r="C90" i="28" s="1"/>
  <c r="B94" i="28"/>
  <c r="B90" i="28" s="1"/>
  <c r="C78" i="28"/>
  <c r="C74" i="28" s="1"/>
  <c r="B78" i="28"/>
  <c r="B74" i="28" s="1"/>
  <c r="C68" i="28"/>
  <c r="C64" i="28" s="1"/>
  <c r="B68" i="28"/>
  <c r="B64" i="28" s="1"/>
  <c r="C84" i="28"/>
  <c r="C57" i="28"/>
  <c r="B57" i="28"/>
  <c r="C51" i="28"/>
  <c r="B51" i="28"/>
  <c r="C45" i="28"/>
  <c r="B45" i="28"/>
  <c r="C39" i="28"/>
  <c r="B39" i="28"/>
  <c r="C193" i="28" l="1"/>
  <c r="C177" i="28"/>
  <c r="B177" i="28"/>
  <c r="C162" i="28"/>
  <c r="B162" i="28"/>
  <c r="B84" i="28"/>
  <c r="C38" i="28"/>
  <c r="B38" i="28"/>
  <c r="C32" i="28"/>
  <c r="B32" i="28"/>
  <c r="C26" i="28"/>
  <c r="B26" i="28"/>
  <c r="C16" i="28"/>
  <c r="C13" i="28" s="1"/>
  <c r="B16" i="28"/>
  <c r="B13" i="28" s="1"/>
  <c r="C9" i="28"/>
  <c r="C6" i="28" s="1"/>
  <c r="B9" i="28"/>
  <c r="H34" i="27"/>
  <c r="H35" i="27"/>
  <c r="I35" i="27"/>
  <c r="H36" i="27"/>
  <c r="H33" i="27"/>
  <c r="H31" i="27"/>
  <c r="H29" i="27"/>
  <c r="H28" i="27"/>
  <c r="H26" i="27"/>
  <c r="H25" i="27"/>
  <c r="H23" i="27"/>
  <c r="H21" i="27"/>
  <c r="H20" i="27"/>
  <c r="H18" i="27"/>
  <c r="I17" i="27"/>
  <c r="H17" i="27"/>
  <c r="H16" i="27"/>
  <c r="H15" i="27"/>
  <c r="H13" i="27"/>
  <c r="H12" i="27"/>
  <c r="H11" i="27"/>
  <c r="H10" i="27"/>
  <c r="H6" i="27"/>
  <c r="H7" i="27"/>
  <c r="H8" i="27"/>
  <c r="H5" i="27"/>
  <c r="G36" i="27"/>
  <c r="I36" i="27" s="1"/>
  <c r="G35" i="27"/>
  <c r="G34" i="27"/>
  <c r="I34" i="27" s="1"/>
  <c r="G33" i="27"/>
  <c r="I33" i="27" s="1"/>
  <c r="G31" i="27"/>
  <c r="I31" i="27" s="1"/>
  <c r="G29" i="27"/>
  <c r="I29" i="27" s="1"/>
  <c r="G26" i="27"/>
  <c r="I26" i="27" s="1"/>
  <c r="G23" i="27"/>
  <c r="I23" i="27" s="1"/>
  <c r="G21" i="27"/>
  <c r="I21" i="27" s="1"/>
  <c r="G20" i="27"/>
  <c r="I20" i="27" s="1"/>
  <c r="I18" i="27"/>
  <c r="G16" i="27"/>
  <c r="I16" i="27" s="1"/>
  <c r="G15" i="27"/>
  <c r="I15" i="27" s="1"/>
  <c r="G13" i="27"/>
  <c r="I13" i="27" s="1"/>
  <c r="G12" i="27"/>
  <c r="I12" i="27" s="1"/>
  <c r="G11" i="27"/>
  <c r="I11" i="27" s="1"/>
  <c r="G10" i="27"/>
  <c r="I10" i="27" s="1"/>
  <c r="G7" i="27"/>
  <c r="I7" i="27" s="1"/>
  <c r="G6" i="27"/>
  <c r="I6" i="27" s="1"/>
  <c r="G5" i="27"/>
  <c r="I5" i="27" s="1"/>
  <c r="B23" i="28" l="1"/>
  <c r="C23" i="28"/>
  <c r="B6" i="28"/>
  <c r="G28" i="27"/>
  <c r="I28" i="27" s="1"/>
  <c r="I8" i="27"/>
  <c r="G25" i="27"/>
  <c r="I25" i="27" s="1"/>
  <c r="C72" i="25" l="1"/>
  <c r="C68" i="25" s="1"/>
  <c r="B72" i="25"/>
  <c r="B68" i="25" s="1"/>
  <c r="C62" i="25"/>
  <c r="C58" i="25" s="1"/>
  <c r="B62" i="25"/>
  <c r="B58" i="25" s="1"/>
  <c r="C51" i="25"/>
  <c r="B51" i="25"/>
  <c r="C45" i="25"/>
  <c r="B45" i="25"/>
  <c r="B42" i="25" s="1"/>
  <c r="C34" i="25"/>
  <c r="B34" i="25"/>
  <c r="C28" i="25"/>
  <c r="B28" i="25"/>
  <c r="C19" i="25"/>
  <c r="B19" i="25"/>
  <c r="C13" i="25"/>
  <c r="B13" i="25"/>
  <c r="C7" i="25"/>
  <c r="B7" i="25"/>
  <c r="G16" i="24"/>
  <c r="H16" i="24"/>
  <c r="G15" i="24"/>
  <c r="H15" i="24"/>
  <c r="H14" i="24"/>
  <c r="G14" i="24"/>
  <c r="D12" i="24"/>
  <c r="C12" i="24"/>
  <c r="H11" i="24"/>
  <c r="G11" i="24"/>
  <c r="G9" i="24"/>
  <c r="F9" i="24"/>
  <c r="E9" i="24"/>
  <c r="D9" i="24"/>
  <c r="C9" i="24"/>
  <c r="H8" i="24"/>
  <c r="H9" i="24" s="1"/>
  <c r="G8" i="24"/>
  <c r="H7" i="24"/>
  <c r="G7" i="24"/>
  <c r="D7" i="24"/>
  <c r="C7" i="24"/>
  <c r="F6" i="24"/>
  <c r="E6" i="24"/>
  <c r="F5" i="24"/>
  <c r="E5" i="24"/>
  <c r="E7" i="24" s="1"/>
  <c r="C42" i="25" l="1"/>
  <c r="B26" i="25"/>
  <c r="C26" i="25"/>
  <c r="B6" i="25"/>
  <c r="C6" i="25"/>
  <c r="F7" i="24"/>
  <c r="F19" i="24"/>
  <c r="H10" i="24"/>
  <c r="H12" i="24" s="1"/>
  <c r="F12" i="24"/>
  <c r="E12" i="24"/>
  <c r="G10" i="24"/>
  <c r="G12" i="24" s="1"/>
  <c r="E19" i="24"/>
  <c r="F18" i="24"/>
  <c r="E18" i="24"/>
  <c r="C20" i="23" l="1"/>
  <c r="B20" i="23"/>
  <c r="C5" i="23"/>
  <c r="B5" i="23"/>
  <c r="G5" i="15" l="1"/>
  <c r="F5" i="15"/>
  <c r="G14" i="22" l="1"/>
  <c r="F14" i="22"/>
  <c r="G13" i="22"/>
  <c r="F13" i="22"/>
  <c r="G12" i="22"/>
  <c r="F12" i="22"/>
  <c r="G11" i="22"/>
  <c r="F11" i="22"/>
  <c r="E10" i="22"/>
  <c r="D10" i="22"/>
  <c r="C10" i="22"/>
  <c r="B10" i="22"/>
  <c r="C5" i="22"/>
  <c r="B5" i="22"/>
  <c r="G10" i="22" l="1"/>
  <c r="F10" i="22"/>
  <c r="C43" i="21"/>
  <c r="C39" i="21" s="1"/>
  <c r="B43" i="21"/>
  <c r="B39" i="21" s="1"/>
  <c r="C30" i="21"/>
  <c r="B30" i="21"/>
  <c r="C24" i="21"/>
  <c r="B24" i="21"/>
  <c r="C18" i="21"/>
  <c r="B18" i="21"/>
  <c r="C5" i="21"/>
  <c r="B5" i="21"/>
  <c r="F8" i="20"/>
  <c r="E8" i="20"/>
  <c r="D8" i="20"/>
  <c r="C8" i="20"/>
  <c r="H7" i="20"/>
  <c r="G7" i="20"/>
  <c r="H6" i="20"/>
  <c r="G6" i="20"/>
  <c r="H5" i="20"/>
  <c r="G5" i="20"/>
  <c r="C17" i="21" l="1"/>
  <c r="B17" i="21"/>
  <c r="H8" i="20"/>
  <c r="G8" i="20"/>
  <c r="E14" i="19" l="1"/>
  <c r="D14" i="19"/>
  <c r="E9" i="15" l="1"/>
  <c r="D9" i="15"/>
  <c r="R66" i="2"/>
  <c r="S66" i="2"/>
  <c r="T66" i="2"/>
  <c r="U66" i="2"/>
  <c r="V66" i="2"/>
  <c r="W66" i="2"/>
  <c r="S65" i="2"/>
  <c r="T65" i="2"/>
  <c r="U65" i="2"/>
  <c r="V65" i="2"/>
  <c r="W65" i="2"/>
  <c r="R65" i="2"/>
  <c r="W64" i="2"/>
  <c r="V64" i="2"/>
  <c r="U64" i="2"/>
  <c r="T64" i="2"/>
  <c r="S64" i="2"/>
  <c r="R64" i="2"/>
  <c r="W63" i="2"/>
  <c r="V63" i="2"/>
  <c r="U63" i="2"/>
  <c r="T63" i="2"/>
  <c r="S63" i="2"/>
  <c r="R63" i="2"/>
  <c r="W62" i="2"/>
  <c r="V62" i="2"/>
  <c r="U62" i="2"/>
  <c r="T62" i="2"/>
  <c r="S62" i="2"/>
  <c r="R62" i="2"/>
  <c r="W61" i="2"/>
  <c r="V61" i="2"/>
  <c r="U61" i="2"/>
  <c r="T61" i="2"/>
  <c r="S61" i="2"/>
  <c r="R61" i="2"/>
  <c r="W60" i="2"/>
  <c r="V60" i="2"/>
  <c r="U60" i="2"/>
  <c r="T60" i="2"/>
  <c r="S60" i="2"/>
  <c r="R60" i="2"/>
  <c r="W59" i="2"/>
  <c r="V59" i="2"/>
  <c r="U59" i="2"/>
  <c r="T59" i="2"/>
  <c r="S59" i="2"/>
  <c r="R59" i="2"/>
  <c r="W58" i="2"/>
  <c r="V58" i="2"/>
  <c r="U58" i="2"/>
  <c r="T58" i="2"/>
  <c r="S58" i="2"/>
  <c r="R58" i="2"/>
  <c r="W57" i="2"/>
  <c r="V57" i="2"/>
  <c r="U57" i="2"/>
  <c r="T57" i="2"/>
  <c r="S57" i="2"/>
  <c r="R57" i="2"/>
  <c r="W56" i="2"/>
  <c r="V56" i="2"/>
  <c r="U56" i="2"/>
  <c r="T56" i="2"/>
  <c r="S56" i="2"/>
  <c r="R56" i="2"/>
  <c r="W55" i="2"/>
  <c r="V55" i="2"/>
  <c r="U55" i="2"/>
  <c r="T55" i="2"/>
  <c r="S55" i="2"/>
  <c r="R55" i="2"/>
  <c r="W54" i="2"/>
  <c r="V54" i="2"/>
  <c r="U54" i="2"/>
  <c r="T54" i="2"/>
  <c r="S54" i="2"/>
  <c r="R54" i="2"/>
  <c r="W53" i="2"/>
  <c r="V53" i="2"/>
  <c r="U53" i="2"/>
  <c r="T53" i="2"/>
  <c r="S53" i="2"/>
  <c r="R53" i="2"/>
  <c r="W52" i="2"/>
  <c r="V52" i="2"/>
  <c r="U52" i="2"/>
  <c r="T52" i="2"/>
  <c r="S52" i="2"/>
  <c r="R52" i="2"/>
  <c r="W51" i="2"/>
  <c r="V51" i="2"/>
  <c r="U51" i="2"/>
  <c r="T51" i="2"/>
  <c r="S51" i="2"/>
  <c r="R51" i="2"/>
  <c r="W50" i="2"/>
  <c r="V50" i="2"/>
  <c r="U50" i="2"/>
  <c r="T50" i="2"/>
  <c r="S50" i="2"/>
  <c r="R50" i="2"/>
  <c r="W49" i="2"/>
  <c r="V49" i="2"/>
  <c r="U49" i="2"/>
  <c r="T49" i="2"/>
  <c r="S49" i="2"/>
  <c r="R49" i="2"/>
  <c r="W48" i="2"/>
  <c r="V48" i="2"/>
  <c r="U48" i="2"/>
  <c r="T48" i="2"/>
  <c r="S48" i="2"/>
  <c r="R48" i="2"/>
  <c r="W47" i="2"/>
  <c r="V47" i="2"/>
  <c r="U47" i="2"/>
  <c r="T47" i="2"/>
  <c r="S47" i="2"/>
  <c r="R47" i="2"/>
  <c r="W46" i="2"/>
  <c r="V46" i="2"/>
  <c r="U46" i="2"/>
  <c r="T46" i="2"/>
  <c r="S46" i="2"/>
  <c r="R46" i="2"/>
  <c r="W45" i="2"/>
  <c r="V45" i="2"/>
  <c r="U45" i="2"/>
  <c r="T45" i="2"/>
  <c r="S45" i="2"/>
  <c r="R45" i="2"/>
  <c r="W44" i="2"/>
  <c r="V44" i="2"/>
  <c r="U44" i="2"/>
  <c r="T44" i="2"/>
  <c r="S44" i="2"/>
  <c r="R44" i="2"/>
  <c r="W43" i="2"/>
  <c r="V43" i="2"/>
  <c r="U43" i="2"/>
  <c r="T43" i="2"/>
  <c r="S43" i="2"/>
  <c r="R43" i="2"/>
  <c r="W42" i="2"/>
  <c r="V42" i="2"/>
  <c r="U42" i="2"/>
  <c r="T42" i="2"/>
  <c r="S42" i="2"/>
  <c r="R42" i="2"/>
  <c r="W41" i="2"/>
  <c r="V41" i="2"/>
  <c r="U41" i="2"/>
  <c r="T41" i="2"/>
  <c r="S41" i="2"/>
  <c r="R41" i="2"/>
  <c r="W40" i="2"/>
  <c r="V40" i="2"/>
  <c r="U40" i="2"/>
  <c r="T40" i="2"/>
  <c r="S40" i="2"/>
  <c r="R40" i="2"/>
  <c r="W39" i="2"/>
  <c r="V39" i="2"/>
  <c r="U39" i="2"/>
  <c r="T39" i="2"/>
  <c r="S39" i="2"/>
  <c r="R39" i="2"/>
  <c r="W38" i="2"/>
  <c r="V38" i="2"/>
  <c r="U38" i="2"/>
  <c r="T38" i="2"/>
  <c r="S38" i="2"/>
  <c r="R38" i="2"/>
  <c r="W37" i="2"/>
  <c r="V37" i="2"/>
  <c r="U37" i="2"/>
  <c r="T37" i="2"/>
  <c r="S37" i="2"/>
  <c r="R37" i="2"/>
  <c r="W36" i="2"/>
  <c r="V36" i="2"/>
  <c r="U36" i="2"/>
  <c r="T36" i="2"/>
  <c r="S36" i="2"/>
  <c r="R36" i="2"/>
  <c r="W35" i="2"/>
  <c r="V35" i="2"/>
  <c r="U35" i="2"/>
  <c r="T35" i="2"/>
  <c r="S35" i="2"/>
  <c r="R35" i="2"/>
  <c r="W34" i="2"/>
  <c r="V34" i="2"/>
  <c r="U34" i="2"/>
  <c r="T34" i="2"/>
  <c r="S34" i="2"/>
  <c r="R34" i="2"/>
  <c r="W33" i="2"/>
  <c r="V33" i="2"/>
  <c r="U33" i="2"/>
  <c r="T33" i="2"/>
  <c r="S33" i="2"/>
  <c r="R33" i="2"/>
  <c r="W32" i="2"/>
  <c r="V32" i="2"/>
  <c r="U32" i="2"/>
  <c r="T32" i="2"/>
  <c r="S32" i="2"/>
  <c r="R32" i="2"/>
  <c r="W31" i="2"/>
  <c r="V31" i="2"/>
  <c r="U31" i="2"/>
  <c r="T31" i="2"/>
  <c r="S31" i="2"/>
  <c r="R31" i="2"/>
  <c r="W30" i="2"/>
  <c r="V30" i="2"/>
  <c r="U30" i="2"/>
  <c r="T30" i="2"/>
  <c r="S30" i="2"/>
  <c r="R30" i="2"/>
  <c r="W29" i="2"/>
  <c r="V29" i="2"/>
  <c r="U29" i="2"/>
  <c r="T29" i="2"/>
  <c r="S29" i="2"/>
  <c r="R29" i="2"/>
  <c r="W28" i="2"/>
  <c r="V28" i="2"/>
  <c r="U28" i="2"/>
  <c r="T28" i="2"/>
  <c r="S28" i="2"/>
  <c r="R28" i="2"/>
  <c r="W27" i="2"/>
  <c r="V27" i="2"/>
  <c r="U27" i="2"/>
  <c r="T27" i="2"/>
  <c r="S27" i="2"/>
  <c r="R27" i="2"/>
  <c r="W26" i="2"/>
  <c r="V26" i="2"/>
  <c r="U26" i="2"/>
  <c r="T26" i="2"/>
  <c r="S26" i="2"/>
  <c r="R26" i="2"/>
  <c r="W25" i="2"/>
  <c r="V25" i="2"/>
  <c r="U25" i="2"/>
  <c r="T25" i="2"/>
  <c r="S25" i="2"/>
  <c r="R25" i="2"/>
  <c r="W24" i="2"/>
  <c r="V24" i="2"/>
  <c r="U24" i="2"/>
  <c r="T24" i="2"/>
  <c r="S24" i="2"/>
  <c r="R24" i="2"/>
  <c r="W23" i="2"/>
  <c r="V23" i="2"/>
  <c r="U23" i="2"/>
  <c r="T23" i="2"/>
  <c r="S23" i="2"/>
  <c r="R23" i="2"/>
  <c r="W22" i="2"/>
  <c r="V22" i="2"/>
  <c r="U22" i="2"/>
  <c r="T22" i="2"/>
  <c r="S22" i="2"/>
  <c r="R22" i="2"/>
  <c r="W21" i="2"/>
  <c r="V21" i="2"/>
  <c r="U21" i="2"/>
  <c r="T21" i="2"/>
  <c r="S21" i="2"/>
  <c r="R21" i="2"/>
  <c r="W20" i="2"/>
  <c r="V20" i="2"/>
  <c r="U20" i="2"/>
  <c r="T20" i="2"/>
  <c r="S20" i="2"/>
  <c r="R20" i="2"/>
  <c r="W19" i="2"/>
  <c r="V19" i="2"/>
  <c r="U19" i="2"/>
  <c r="T19" i="2"/>
  <c r="S19" i="2"/>
  <c r="R19" i="2"/>
  <c r="W18" i="2"/>
  <c r="V18" i="2"/>
  <c r="U18" i="2"/>
  <c r="T18" i="2"/>
  <c r="S18" i="2"/>
  <c r="R18" i="2"/>
  <c r="W17" i="2"/>
  <c r="V17" i="2"/>
  <c r="U17" i="2"/>
  <c r="T17" i="2"/>
  <c r="S17" i="2"/>
  <c r="R17" i="2"/>
  <c r="W16" i="2"/>
  <c r="V16" i="2"/>
  <c r="U16" i="2"/>
  <c r="T16" i="2"/>
  <c r="S16" i="2"/>
  <c r="R16" i="2"/>
  <c r="W15" i="2"/>
  <c r="V15" i="2"/>
  <c r="U15" i="2"/>
  <c r="T15" i="2"/>
  <c r="S15" i="2"/>
  <c r="R15" i="2"/>
  <c r="W14" i="2"/>
  <c r="V14" i="2"/>
  <c r="U14" i="2"/>
  <c r="T14" i="2"/>
  <c r="S14" i="2"/>
  <c r="R14" i="2"/>
  <c r="W13" i="2"/>
  <c r="V13" i="2"/>
  <c r="U13" i="2"/>
  <c r="T13" i="2"/>
  <c r="S13" i="2"/>
  <c r="R13" i="2"/>
  <c r="W12" i="2"/>
  <c r="V12" i="2"/>
  <c r="U12" i="2"/>
  <c r="T12" i="2"/>
  <c r="S12" i="2"/>
  <c r="R12" i="2"/>
  <c r="W11" i="2"/>
  <c r="V11" i="2"/>
  <c r="U11" i="2"/>
  <c r="T11" i="2"/>
  <c r="S11" i="2"/>
  <c r="R11" i="2"/>
  <c r="W10" i="2"/>
  <c r="V10" i="2"/>
  <c r="U10" i="2"/>
  <c r="T10" i="2"/>
  <c r="S10" i="2"/>
  <c r="R10" i="2"/>
  <c r="W9" i="2"/>
  <c r="V9" i="2"/>
  <c r="U9" i="2"/>
  <c r="T9" i="2"/>
  <c r="S9" i="2"/>
  <c r="R9" i="2"/>
  <c r="W8" i="2"/>
  <c r="V8" i="2"/>
  <c r="U8" i="2"/>
  <c r="T8" i="2"/>
  <c r="S8" i="2"/>
  <c r="R8" i="2"/>
  <c r="W7" i="2"/>
  <c r="V7" i="2"/>
  <c r="U7" i="2"/>
  <c r="T7" i="2"/>
  <c r="S7" i="2"/>
  <c r="R7" i="2"/>
  <c r="W6" i="2"/>
  <c r="V6" i="2"/>
  <c r="U6" i="2"/>
  <c r="T6" i="2"/>
  <c r="S6" i="2"/>
  <c r="R6" i="2"/>
  <c r="W5" i="2"/>
  <c r="V5" i="2"/>
  <c r="U5" i="2"/>
  <c r="T5" i="2"/>
  <c r="S5" i="2"/>
  <c r="R5" i="2"/>
  <c r="L66" i="4" l="1"/>
  <c r="J66" i="4"/>
  <c r="I66" i="4"/>
  <c r="H66" i="4"/>
  <c r="G66" i="4"/>
  <c r="F66" i="4"/>
  <c r="E66" i="4"/>
  <c r="D66" i="4"/>
  <c r="C66" i="4"/>
  <c r="L65" i="4"/>
  <c r="J65" i="4"/>
  <c r="I65" i="4"/>
  <c r="H65" i="4"/>
  <c r="G65" i="4"/>
  <c r="F65" i="4"/>
  <c r="E65" i="4"/>
  <c r="D65" i="4"/>
  <c r="C65" i="4"/>
  <c r="L64" i="4"/>
  <c r="J64" i="4"/>
  <c r="H64" i="4"/>
  <c r="G64" i="4"/>
  <c r="F64" i="4"/>
  <c r="E64" i="4"/>
  <c r="D64" i="4"/>
  <c r="C64" i="4"/>
  <c r="L63" i="4"/>
  <c r="J63" i="4"/>
  <c r="I63" i="4"/>
  <c r="H63" i="4"/>
  <c r="G63" i="4"/>
  <c r="F63" i="4"/>
  <c r="E63" i="4"/>
  <c r="D63" i="4"/>
  <c r="C63" i="4"/>
  <c r="L62" i="4"/>
  <c r="J62" i="4"/>
  <c r="I62" i="4"/>
  <c r="H62" i="4"/>
  <c r="G62" i="4"/>
  <c r="F62" i="4"/>
  <c r="E62" i="4"/>
  <c r="D62" i="4"/>
  <c r="C62" i="4"/>
  <c r="L61" i="4"/>
  <c r="J61" i="4"/>
  <c r="I61" i="4"/>
  <c r="H61" i="4"/>
  <c r="G61" i="4"/>
  <c r="F61" i="4"/>
  <c r="E61" i="4"/>
  <c r="D61" i="4"/>
  <c r="C61" i="4"/>
  <c r="L60" i="4"/>
  <c r="J60" i="4"/>
  <c r="I60" i="4"/>
  <c r="H60" i="4"/>
  <c r="G60" i="4"/>
  <c r="F60" i="4"/>
  <c r="E60" i="4"/>
  <c r="D60" i="4"/>
  <c r="C60" i="4"/>
  <c r="L59" i="4"/>
  <c r="J59" i="4"/>
  <c r="I59" i="4"/>
  <c r="H59" i="4"/>
  <c r="G59" i="4"/>
  <c r="F59" i="4"/>
  <c r="E59" i="4"/>
  <c r="D59" i="4"/>
  <c r="C59" i="4"/>
  <c r="L58" i="4"/>
  <c r="J58" i="4"/>
  <c r="I58" i="4"/>
  <c r="H58" i="4"/>
  <c r="G58" i="4"/>
  <c r="F58" i="4"/>
  <c r="E58" i="4"/>
  <c r="D58" i="4"/>
  <c r="C58" i="4"/>
  <c r="L57" i="4"/>
  <c r="J57" i="4"/>
  <c r="I57" i="4"/>
  <c r="H57" i="4"/>
  <c r="G57" i="4"/>
  <c r="F57" i="4"/>
  <c r="E57" i="4"/>
  <c r="D57" i="4"/>
  <c r="C57" i="4"/>
  <c r="L56" i="4"/>
  <c r="J56" i="4"/>
  <c r="I56" i="4"/>
  <c r="H56" i="4"/>
  <c r="G56" i="4"/>
  <c r="F56" i="4"/>
  <c r="E56" i="4"/>
  <c r="D56" i="4"/>
  <c r="C56" i="4"/>
  <c r="L55" i="4"/>
  <c r="J55" i="4"/>
  <c r="I55" i="4"/>
  <c r="H55" i="4"/>
  <c r="G55" i="4"/>
  <c r="F55" i="4"/>
  <c r="E55" i="4"/>
  <c r="D55" i="4"/>
  <c r="C55" i="4"/>
  <c r="L54" i="4"/>
  <c r="J54" i="4"/>
  <c r="I54" i="4"/>
  <c r="H54" i="4"/>
  <c r="G54" i="4"/>
  <c r="F54" i="4"/>
  <c r="E54" i="4"/>
  <c r="D54" i="4"/>
  <c r="C54" i="4"/>
  <c r="L53" i="4"/>
  <c r="J53" i="4"/>
  <c r="I53" i="4"/>
  <c r="H53" i="4"/>
  <c r="G53" i="4"/>
  <c r="F53" i="4"/>
  <c r="E53" i="4"/>
  <c r="D53" i="4"/>
  <c r="C53" i="4"/>
  <c r="L52" i="4"/>
  <c r="J52" i="4"/>
  <c r="I52" i="4"/>
  <c r="H52" i="4"/>
  <c r="G52" i="4"/>
  <c r="F52" i="4"/>
  <c r="E52" i="4"/>
  <c r="D52" i="4"/>
  <c r="C52" i="4"/>
  <c r="L51" i="4"/>
  <c r="J51" i="4"/>
  <c r="I51" i="4"/>
  <c r="H51" i="4"/>
  <c r="G51" i="4"/>
  <c r="F51" i="4"/>
  <c r="E51" i="4"/>
  <c r="D51" i="4"/>
  <c r="C51" i="4"/>
  <c r="L50" i="4"/>
  <c r="J50" i="4"/>
  <c r="I50" i="4"/>
  <c r="H50" i="4"/>
  <c r="G50" i="4"/>
  <c r="F50" i="4"/>
  <c r="E50" i="4"/>
  <c r="D50" i="4"/>
  <c r="C50" i="4"/>
  <c r="L49" i="4"/>
  <c r="J49" i="4"/>
  <c r="I49" i="4"/>
  <c r="H49" i="4"/>
  <c r="G49" i="4"/>
  <c r="F49" i="4"/>
  <c r="E49" i="4"/>
  <c r="D49" i="4"/>
  <c r="C49" i="4"/>
  <c r="L48" i="4"/>
  <c r="J48" i="4"/>
  <c r="I48" i="4"/>
  <c r="H48" i="4"/>
  <c r="G48" i="4"/>
  <c r="F48" i="4"/>
  <c r="E48" i="4"/>
  <c r="D48" i="4"/>
  <c r="C48" i="4"/>
  <c r="L47" i="4"/>
  <c r="J47" i="4"/>
  <c r="I47" i="4"/>
  <c r="H47" i="4"/>
  <c r="G47" i="4"/>
  <c r="F47" i="4"/>
  <c r="E47" i="4"/>
  <c r="D47" i="4"/>
  <c r="C47" i="4"/>
  <c r="L46" i="4"/>
  <c r="J46" i="4"/>
  <c r="I46" i="4"/>
  <c r="H46" i="4"/>
  <c r="G46" i="4"/>
  <c r="F46" i="4"/>
  <c r="E46" i="4"/>
  <c r="D46" i="4"/>
  <c r="C46" i="4"/>
  <c r="L45" i="4"/>
  <c r="J45" i="4"/>
  <c r="I45" i="4"/>
  <c r="H45" i="4"/>
  <c r="G45" i="4"/>
  <c r="F45" i="4"/>
  <c r="E45" i="4"/>
  <c r="D45" i="4"/>
  <c r="C45" i="4"/>
  <c r="L44" i="4"/>
  <c r="J44" i="4"/>
  <c r="I44" i="4"/>
  <c r="H44" i="4"/>
  <c r="G44" i="4"/>
  <c r="F44" i="4"/>
  <c r="E44" i="4"/>
  <c r="D44" i="4"/>
  <c r="C44" i="4"/>
  <c r="L43" i="4"/>
  <c r="J43" i="4"/>
  <c r="I43" i="4"/>
  <c r="H43" i="4"/>
  <c r="G43" i="4"/>
  <c r="F43" i="4"/>
  <c r="E43" i="4"/>
  <c r="D43" i="4"/>
  <c r="C43" i="4"/>
  <c r="L42" i="4"/>
  <c r="J42" i="4"/>
  <c r="I42" i="4"/>
  <c r="H42" i="4"/>
  <c r="G42" i="4"/>
  <c r="F42" i="4"/>
  <c r="E42" i="4"/>
  <c r="D42" i="4"/>
  <c r="C42" i="4"/>
  <c r="L41" i="4"/>
  <c r="J41" i="4"/>
  <c r="I41" i="4"/>
  <c r="H41" i="4"/>
  <c r="G41" i="4"/>
  <c r="F41" i="4"/>
  <c r="E41" i="4"/>
  <c r="D41" i="4"/>
  <c r="C41" i="4"/>
  <c r="L40" i="4"/>
  <c r="J40" i="4"/>
  <c r="I40" i="4"/>
  <c r="H40" i="4"/>
  <c r="G40" i="4"/>
  <c r="F40" i="4"/>
  <c r="E40" i="4"/>
  <c r="D40" i="4"/>
  <c r="C40" i="4"/>
  <c r="L39" i="4"/>
  <c r="J39" i="4"/>
  <c r="I39" i="4"/>
  <c r="H39" i="4"/>
  <c r="G39" i="4"/>
  <c r="F39" i="4"/>
  <c r="E39" i="4"/>
  <c r="D39" i="4"/>
  <c r="C39" i="4"/>
  <c r="L38" i="4"/>
  <c r="J38" i="4"/>
  <c r="I38" i="4"/>
  <c r="H38" i="4"/>
  <c r="G38" i="4"/>
  <c r="F38" i="4"/>
  <c r="E38" i="4"/>
  <c r="D38" i="4"/>
  <c r="C38" i="4"/>
  <c r="L37" i="4"/>
  <c r="J37" i="4"/>
  <c r="I37" i="4"/>
  <c r="H37" i="4"/>
  <c r="G37" i="4"/>
  <c r="F37" i="4"/>
  <c r="E37" i="4"/>
  <c r="D37" i="4"/>
  <c r="C37" i="4"/>
  <c r="L36" i="4"/>
  <c r="J36" i="4"/>
  <c r="I36" i="4"/>
  <c r="H36" i="4"/>
  <c r="G36" i="4"/>
  <c r="F36" i="4"/>
  <c r="E36" i="4"/>
  <c r="D36" i="4"/>
  <c r="C36" i="4"/>
  <c r="L35" i="4"/>
  <c r="J35" i="4"/>
  <c r="I35" i="4"/>
  <c r="H35" i="4"/>
  <c r="G35" i="4"/>
  <c r="F35" i="4"/>
  <c r="E35" i="4"/>
  <c r="D35" i="4"/>
  <c r="C35" i="4"/>
  <c r="L34" i="4"/>
  <c r="J34" i="4"/>
  <c r="I34" i="4"/>
  <c r="H34" i="4"/>
  <c r="G34" i="4"/>
  <c r="F34" i="4"/>
  <c r="E34" i="4"/>
  <c r="D34" i="4"/>
  <c r="C34" i="4"/>
  <c r="L33" i="4"/>
  <c r="J33" i="4"/>
  <c r="I33" i="4"/>
  <c r="H33" i="4"/>
  <c r="G33" i="4"/>
  <c r="F33" i="4"/>
  <c r="E33" i="4"/>
  <c r="D33" i="4"/>
  <c r="C33" i="4"/>
  <c r="L32" i="4"/>
  <c r="J32" i="4"/>
  <c r="I32" i="4"/>
  <c r="H32" i="4"/>
  <c r="G32" i="4"/>
  <c r="F32" i="4"/>
  <c r="E32" i="4"/>
  <c r="D32" i="4"/>
  <c r="C32" i="4"/>
  <c r="L31" i="4"/>
  <c r="J31" i="4"/>
  <c r="I31" i="4"/>
  <c r="H31" i="4"/>
  <c r="G31" i="4"/>
  <c r="F31" i="4"/>
  <c r="E31" i="4"/>
  <c r="D31" i="4"/>
  <c r="C31" i="4"/>
  <c r="L30" i="4"/>
  <c r="J30" i="4"/>
  <c r="I30" i="4"/>
  <c r="H30" i="4"/>
  <c r="G30" i="4"/>
  <c r="F30" i="4"/>
  <c r="E30" i="4"/>
  <c r="D30" i="4"/>
  <c r="C30" i="4"/>
  <c r="L29" i="4"/>
  <c r="J29" i="4"/>
  <c r="I29" i="4"/>
  <c r="H29" i="4"/>
  <c r="G29" i="4"/>
  <c r="F29" i="4"/>
  <c r="E29" i="4"/>
  <c r="D29" i="4"/>
  <c r="C29" i="4"/>
  <c r="L28" i="4"/>
  <c r="J28" i="4"/>
  <c r="I28" i="4"/>
  <c r="H28" i="4"/>
  <c r="G28" i="4"/>
  <c r="F28" i="4"/>
  <c r="E28" i="4"/>
  <c r="D28" i="4"/>
  <c r="C28" i="4"/>
  <c r="L27" i="4"/>
  <c r="J27" i="4"/>
  <c r="I27" i="4"/>
  <c r="H27" i="4"/>
  <c r="G27" i="4"/>
  <c r="F27" i="4"/>
  <c r="E27" i="4"/>
  <c r="D27" i="4"/>
  <c r="C27" i="4"/>
  <c r="L26" i="4"/>
  <c r="J26" i="4"/>
  <c r="I26" i="4"/>
  <c r="H26" i="4"/>
  <c r="G26" i="4"/>
  <c r="F26" i="4"/>
  <c r="E26" i="4"/>
  <c r="D26" i="4"/>
  <c r="C26" i="4"/>
  <c r="L25" i="4"/>
  <c r="J25" i="4"/>
  <c r="I25" i="4"/>
  <c r="H25" i="4"/>
  <c r="G25" i="4"/>
  <c r="F25" i="4"/>
  <c r="E25" i="4"/>
  <c r="D25" i="4"/>
  <c r="C25" i="4"/>
  <c r="L24" i="4"/>
  <c r="J24" i="4"/>
  <c r="I24" i="4"/>
  <c r="H24" i="4"/>
  <c r="G24" i="4"/>
  <c r="F24" i="4"/>
  <c r="E24" i="4"/>
  <c r="D24" i="4"/>
  <c r="C24" i="4"/>
  <c r="L23" i="4"/>
  <c r="J23" i="4"/>
  <c r="I23" i="4"/>
  <c r="H23" i="4"/>
  <c r="G23" i="4"/>
  <c r="F23" i="4"/>
  <c r="E23" i="4"/>
  <c r="D23" i="4"/>
  <c r="C23" i="4"/>
  <c r="L22" i="4"/>
  <c r="J22" i="4"/>
  <c r="I22" i="4"/>
  <c r="H22" i="4"/>
  <c r="G22" i="4"/>
  <c r="F22" i="4"/>
  <c r="E22" i="4"/>
  <c r="D22" i="4"/>
  <c r="C22" i="4"/>
  <c r="L21" i="4"/>
  <c r="J21" i="4"/>
  <c r="I21" i="4"/>
  <c r="H21" i="4"/>
  <c r="G21" i="4"/>
  <c r="F21" i="4"/>
  <c r="E21" i="4"/>
  <c r="D21" i="4"/>
  <c r="C21" i="4"/>
  <c r="L20" i="4"/>
  <c r="J20" i="4"/>
  <c r="I20" i="4"/>
  <c r="H20" i="4"/>
  <c r="G20" i="4"/>
  <c r="F20" i="4"/>
  <c r="E20" i="4"/>
  <c r="D20" i="4"/>
  <c r="C20" i="4"/>
  <c r="L19" i="4"/>
  <c r="J19" i="4"/>
  <c r="I19" i="4"/>
  <c r="H19" i="4"/>
  <c r="G19" i="4"/>
  <c r="F19" i="4"/>
  <c r="E19" i="4"/>
  <c r="D19" i="4"/>
  <c r="C19" i="4"/>
  <c r="L18" i="4"/>
  <c r="J18" i="4"/>
  <c r="I18" i="4"/>
  <c r="H18" i="4"/>
  <c r="G18" i="4"/>
  <c r="F18" i="4"/>
  <c r="E18" i="4"/>
  <c r="D18" i="4"/>
  <c r="C18" i="4"/>
  <c r="L17" i="4"/>
  <c r="J17" i="4"/>
  <c r="I17" i="4"/>
  <c r="H17" i="4"/>
  <c r="G17" i="4"/>
  <c r="F17" i="4"/>
  <c r="E17" i="4"/>
  <c r="D17" i="4"/>
  <c r="C17" i="4"/>
  <c r="L16" i="4"/>
  <c r="J16" i="4"/>
  <c r="I16" i="4"/>
  <c r="H16" i="4"/>
  <c r="G16" i="4"/>
  <c r="F16" i="4"/>
  <c r="E16" i="4"/>
  <c r="D16" i="4"/>
  <c r="C16" i="4"/>
  <c r="L15" i="4"/>
  <c r="J15" i="4"/>
  <c r="I15" i="4"/>
  <c r="H15" i="4"/>
  <c r="G15" i="4"/>
  <c r="F15" i="4"/>
  <c r="E15" i="4"/>
  <c r="D15" i="4"/>
  <c r="C15" i="4"/>
  <c r="L14" i="4"/>
  <c r="J14" i="4"/>
  <c r="I14" i="4"/>
  <c r="H14" i="4"/>
  <c r="G14" i="4"/>
  <c r="F14" i="4"/>
  <c r="E14" i="4"/>
  <c r="D14" i="4"/>
  <c r="C14" i="4"/>
  <c r="L13" i="4"/>
  <c r="J13" i="4"/>
  <c r="I13" i="4"/>
  <c r="H13" i="4"/>
  <c r="G13" i="4"/>
  <c r="F13" i="4"/>
  <c r="E13" i="4"/>
  <c r="D13" i="4"/>
  <c r="C13" i="4"/>
  <c r="L12" i="4"/>
  <c r="J12" i="4"/>
  <c r="I12" i="4"/>
  <c r="H12" i="4"/>
  <c r="G12" i="4"/>
  <c r="F12" i="4"/>
  <c r="E12" i="4"/>
  <c r="D12" i="4"/>
  <c r="C12" i="4"/>
  <c r="L11" i="4"/>
  <c r="J11" i="4"/>
  <c r="I11" i="4"/>
  <c r="H11" i="4"/>
  <c r="G11" i="4"/>
  <c r="F11" i="4"/>
  <c r="E11" i="4"/>
  <c r="D11" i="4"/>
  <c r="C11" i="4"/>
  <c r="L10" i="4"/>
  <c r="J10" i="4"/>
  <c r="I10" i="4"/>
  <c r="H10" i="4"/>
  <c r="G10" i="4"/>
  <c r="F10" i="4"/>
  <c r="E10" i="4"/>
  <c r="D10" i="4"/>
  <c r="C10" i="4"/>
  <c r="L9" i="4"/>
  <c r="J9" i="4"/>
  <c r="I9" i="4"/>
  <c r="H9" i="4"/>
  <c r="G9" i="4"/>
  <c r="F9" i="4"/>
  <c r="E9" i="4"/>
  <c r="D9" i="4"/>
  <c r="C9" i="4"/>
  <c r="L8" i="4"/>
  <c r="J8" i="4"/>
  <c r="I8" i="4"/>
  <c r="H8" i="4"/>
  <c r="G8" i="4"/>
  <c r="F8" i="4"/>
  <c r="E8" i="4"/>
  <c r="D8" i="4"/>
  <c r="C8" i="4"/>
  <c r="L7" i="4"/>
  <c r="J7" i="4"/>
  <c r="I7" i="4"/>
  <c r="H7" i="4"/>
  <c r="G7" i="4"/>
  <c r="F7" i="4"/>
  <c r="E7" i="4"/>
  <c r="D7" i="4"/>
  <c r="C7" i="4"/>
  <c r="L6" i="4"/>
  <c r="J6" i="4"/>
  <c r="I6" i="4"/>
  <c r="H6" i="4"/>
  <c r="G6" i="4"/>
  <c r="F6" i="4"/>
  <c r="E6" i="4"/>
  <c r="D6" i="4"/>
  <c r="C6" i="4"/>
  <c r="K22" i="4" l="1"/>
  <c r="M22" i="4" s="1"/>
  <c r="K30" i="4"/>
  <c r="M30" i="4" s="1"/>
  <c r="K38" i="4"/>
  <c r="M38" i="4" s="1"/>
  <c r="K46" i="4"/>
  <c r="M46" i="4" s="1"/>
  <c r="K54" i="4"/>
  <c r="M54" i="4" s="1"/>
  <c r="K62" i="4"/>
  <c r="M62" i="4" s="1"/>
  <c r="K23" i="4"/>
  <c r="M23" i="4" s="1"/>
  <c r="K27" i="4"/>
  <c r="M27" i="4" s="1"/>
  <c r="K31" i="4"/>
  <c r="K35" i="4"/>
  <c r="M35" i="4" s="1"/>
  <c r="K39" i="4"/>
  <c r="M39" i="4" s="1"/>
  <c r="K43" i="4"/>
  <c r="M43" i="4" s="1"/>
  <c r="K47" i="4"/>
  <c r="M47" i="4" s="1"/>
  <c r="K51" i="4"/>
  <c r="M51" i="4" s="1"/>
  <c r="K55" i="4"/>
  <c r="M55" i="4" s="1"/>
  <c r="K59" i="4"/>
  <c r="M59" i="4" s="1"/>
  <c r="K63" i="4"/>
  <c r="K7" i="4"/>
  <c r="M7" i="4" s="1"/>
  <c r="K11" i="4"/>
  <c r="M11" i="4" s="1"/>
  <c r="K15" i="4"/>
  <c r="M15" i="4" s="1"/>
  <c r="K19" i="4"/>
  <c r="M19" i="4" s="1"/>
  <c r="K8" i="4"/>
  <c r="M8" i="4" s="1"/>
  <c r="K12" i="4"/>
  <c r="K16" i="4"/>
  <c r="M16" i="4" s="1"/>
  <c r="K20" i="4"/>
  <c r="M20" i="4" s="1"/>
  <c r="K24" i="4"/>
  <c r="M24" i="4" s="1"/>
  <c r="K25" i="4"/>
  <c r="M25" i="4" s="1"/>
  <c r="K28" i="4"/>
  <c r="M28" i="4" s="1"/>
  <c r="K32" i="4"/>
  <c r="M32" i="4" s="1"/>
  <c r="K33" i="4"/>
  <c r="M33" i="4" s="1"/>
  <c r="K36" i="4"/>
  <c r="M36" i="4" s="1"/>
  <c r="K40" i="4"/>
  <c r="K41" i="4"/>
  <c r="M41" i="4" s="1"/>
  <c r="K44" i="4"/>
  <c r="M44" i="4" s="1"/>
  <c r="K48" i="4"/>
  <c r="M48" i="4" s="1"/>
  <c r="K49" i="4"/>
  <c r="M49" i="4" s="1"/>
  <c r="K52" i="4"/>
  <c r="M52" i="4" s="1"/>
  <c r="K56" i="4"/>
  <c r="M56" i="4" s="1"/>
  <c r="K57" i="4"/>
  <c r="M57" i="4" s="1"/>
  <c r="K60" i="4"/>
  <c r="M60" i="4" s="1"/>
  <c r="K66" i="4"/>
  <c r="M66" i="4" s="1"/>
  <c r="K6" i="4"/>
  <c r="M6" i="4" s="1"/>
  <c r="K10" i="4"/>
  <c r="M10" i="4" s="1"/>
  <c r="K14" i="4"/>
  <c r="M14" i="4" s="1"/>
  <c r="K18" i="4"/>
  <c r="M18" i="4" s="1"/>
  <c r="M40" i="4"/>
  <c r="K26" i="4"/>
  <c r="M26" i="4" s="1"/>
  <c r="K34" i="4"/>
  <c r="M34" i="4" s="1"/>
  <c r="K42" i="4"/>
  <c r="M42" i="4" s="1"/>
  <c r="K50" i="4"/>
  <c r="M50" i="4" s="1"/>
  <c r="K58" i="4"/>
  <c r="M58" i="4" s="1"/>
  <c r="K9" i="4"/>
  <c r="M9" i="4" s="1"/>
  <c r="M12" i="4"/>
  <c r="K13" i="4"/>
  <c r="M13" i="4" s="1"/>
  <c r="K17" i="4"/>
  <c r="M17" i="4" s="1"/>
  <c r="K21" i="4"/>
  <c r="M21" i="4" s="1"/>
  <c r="K29" i="4"/>
  <c r="M29" i="4" s="1"/>
  <c r="M31" i="4"/>
  <c r="K37" i="4"/>
  <c r="M37" i="4" s="1"/>
  <c r="K45" i="4"/>
  <c r="M45" i="4" s="1"/>
  <c r="K53" i="4"/>
  <c r="M53" i="4" s="1"/>
  <c r="K61" i="4"/>
  <c r="M61" i="4" s="1"/>
  <c r="M63" i="4"/>
  <c r="K64" i="4"/>
  <c r="M64" i="4" s="1"/>
  <c r="K65" i="4"/>
  <c r="M65" i="4" s="1"/>
  <c r="C9" i="15" l="1"/>
  <c r="B9" i="15"/>
  <c r="F8" i="15"/>
  <c r="G8" i="15"/>
  <c r="G7" i="15"/>
  <c r="F7" i="15"/>
  <c r="F9" i="15" l="1"/>
  <c r="G9" i="15"/>
  <c r="B101" i="28"/>
  <c r="C101" i="28"/>
  <c r="C143" i="28"/>
  <c r="B143" i="28"/>
</calcChain>
</file>

<file path=xl/sharedStrings.xml><?xml version="1.0" encoding="utf-8"?>
<sst xmlns="http://schemas.openxmlformats.org/spreadsheetml/2006/main" count="3541" uniqueCount="411">
  <si>
    <t>Код МОЕР</t>
  </si>
  <si>
    <t>МО</t>
  </si>
  <si>
    <t>Итог</t>
  </si>
  <si>
    <t>МЕДНОГОРСКАЯ ГБ</t>
  </si>
  <si>
    <t>БУГУРУСЛАНСКАЯ ГБ</t>
  </si>
  <si>
    <t>БУГУРУСЛАНСКАЯ РБ</t>
  </si>
  <si>
    <t>БУЗУЛУКСКАЯ ГБ</t>
  </si>
  <si>
    <t>БУЗУЛУКСКАЯ РБ</t>
  </si>
  <si>
    <t>АБДУЛИНСКАЯ ГБ</t>
  </si>
  <si>
    <t>АДАМОВСКАЯ РБ</t>
  </si>
  <si>
    <t>АКБУЛАКСКАЯ РБ</t>
  </si>
  <si>
    <t>АЛЕКСАНДРОВСКАЯ РБ</t>
  </si>
  <si>
    <t>АСЕКЕЕВСКАЯ РБ</t>
  </si>
  <si>
    <t>БЕЛЯЕВСКАЯ РБ</t>
  </si>
  <si>
    <t>ГАЙСКАЯ ГБ</t>
  </si>
  <si>
    <t>ГРАЧЕВСКАЯ РБ</t>
  </si>
  <si>
    <t>ДОМБАРОВСКАЯ РБ</t>
  </si>
  <si>
    <t>ИЛЕКСКАЯ РБ</t>
  </si>
  <si>
    <t>КВАРКЕНСКАЯ РБ</t>
  </si>
  <si>
    <t>КРАСНОГВАРДЕЙСКАЯ РБ</t>
  </si>
  <si>
    <t>КУРМАНАЕВСКАЯ РБ</t>
  </si>
  <si>
    <t>МАТВЕЕВСКАЯ РБ</t>
  </si>
  <si>
    <t>НОВООРСКАЯ РБ</t>
  </si>
  <si>
    <t>НОВОСЕРГИЕВСКАЯ РБ</t>
  </si>
  <si>
    <t>ОКТЯБРЬСКАЯ РБ</t>
  </si>
  <si>
    <t>ОРЕНБУРГСКАЯ РБ</t>
  </si>
  <si>
    <t>ПЕРВОМАЙСКАЯ РБ</t>
  </si>
  <si>
    <t>ПЕРЕВОЛОЦКАЯ РБ</t>
  </si>
  <si>
    <t>ПОНОМАРЕВСКАЯ РБ</t>
  </si>
  <si>
    <t>САКМАРСКАЯ  РБ</t>
  </si>
  <si>
    <t>САРАКТАШСКАЯ РБ</t>
  </si>
  <si>
    <t>СВЕТЛИНСКАЯ РБ</t>
  </si>
  <si>
    <t>СЕВЕРНАЯ РБ</t>
  </si>
  <si>
    <t>СОЛЬ-ИЛЕЦКАЯ ГБ</t>
  </si>
  <si>
    <t>СОРОЧИНСКАЯ ГБ</t>
  </si>
  <si>
    <t>ТАШЛИНСКАЯ РБ</t>
  </si>
  <si>
    <t>ТОЦКАЯ РБ</t>
  </si>
  <si>
    <t>ТЮЛЬГАНСКАЯ РБ</t>
  </si>
  <si>
    <t>ШАРЛЫКСКАЯ РБ</t>
  </si>
  <si>
    <t>ЯСНЕНСКАЯ ГБ</t>
  </si>
  <si>
    <t>ОРЕНБУРГ СТАНЦИЯ СКОРОЙ МЕДИЦИНСКОЙ ПОМОЩИ</t>
  </si>
  <si>
    <t>ОРСК СТАНЦИЯ СКОРОЙ МЕДИЦИНСКОЙ ПОМОЩИ</t>
  </si>
  <si>
    <t>КУВАНДЫК СТАНЦИЯ СКОРОЙ МЕДИЦИНСКОЙ ПОМОЩИ</t>
  </si>
  <si>
    <t>НОВОТРОИЦК БОЛЬНИЦА СКОРОЙ МЕДИЦИНСКОЙ ПОМОЩИ</t>
  </si>
  <si>
    <t>БУЗУЛУКСКАЯ БОЛЬНИЦА СКОРОЙ МЕДИЦИНСКОЙ ПОМОЩИ</t>
  </si>
  <si>
    <t>№ п\п</t>
  </si>
  <si>
    <t>Итого</t>
  </si>
  <si>
    <t>Расчет лимита на 2017год для скорой медицинской помощи с учетом индексации подушевого норматива с 01.10.2017г.</t>
  </si>
  <si>
    <t>Расчет лимитов подушевого финансирования амбулаторно-поликлинической помощи на Октябрь 2017 года</t>
  </si>
  <si>
    <t xml:space="preserve">МО </t>
  </si>
  <si>
    <t>СМО</t>
  </si>
  <si>
    <t>СОГАЗ-МС</t>
  </si>
  <si>
    <t>ВТБ-МС</t>
  </si>
  <si>
    <t>РГС - МЕДИЦИНА</t>
  </si>
  <si>
    <t>ИНГОССТРАХ-МС</t>
  </si>
  <si>
    <t>МАКС-М</t>
  </si>
  <si>
    <t>ОРЕНБУРГ ОБЛАСТНАЯ КБ  № 2</t>
  </si>
  <si>
    <t>0-1</t>
  </si>
  <si>
    <t>М</t>
  </si>
  <si>
    <t xml:space="preserve">Ж </t>
  </si>
  <si>
    <t>1-4</t>
  </si>
  <si>
    <t>5-17</t>
  </si>
  <si>
    <t>18-20</t>
  </si>
  <si>
    <t>21-59</t>
  </si>
  <si>
    <t>21-54</t>
  </si>
  <si>
    <t>60 и старше</t>
  </si>
  <si>
    <t>55 и старше</t>
  </si>
  <si>
    <t>ОРЕНБУРГ ФГБОУ ВО ОРГМУ МИНЗДРАВА</t>
  </si>
  <si>
    <t>ОРЕНБУРГ ГБУЗ ГКБ №1</t>
  </si>
  <si>
    <t>ОРЕНБУРГ ГАУЗ ГКБ  №3</t>
  </si>
  <si>
    <t>ОРЕНБУРГ ГБУЗ ГКБ № 5</t>
  </si>
  <si>
    <t>ОРЕНБУРГ ГАУЗ ГКБ  №6</t>
  </si>
  <si>
    <t>ОРЕНБУРГ ГАУЗ ДГКБ</t>
  </si>
  <si>
    <t>ОРЕНБУРГ ГАУЗ ГКБ ИМ. ПИРОГОВА Н.И.</t>
  </si>
  <si>
    <t>ОРСКАЯ ГАУЗ ГБ № 1</t>
  </si>
  <si>
    <t>ОРСКАЯ ГАУЗ ГБ № 2</t>
  </si>
  <si>
    <t>ОРСКАЯ ГАУЗ ГБ № 3</t>
  </si>
  <si>
    <t>ОРСКАЯ ГАУЗ ГБ № 4</t>
  </si>
  <si>
    <t>ОРСКАЯ ГАУЗ ГБ № 5</t>
  </si>
  <si>
    <t>НОВОТРОИЦКАЯ ГАУЗ ДГБ</t>
  </si>
  <si>
    <t>КУВАНДЫКСКАЯ ГБ</t>
  </si>
  <si>
    <t>СТУДЕНЧЕСКАЯ ПОЛИКЛИНИКА ОГУ</t>
  </si>
  <si>
    <t>ОРЕНБУРГ ОКБ НА СТ. ОРЕНБУРГ</t>
  </si>
  <si>
    <t>ОРСКАЯ УБ НА СТ. ОРСК</t>
  </si>
  <si>
    <t>БУЗУЛУКСКАЯ УЗЛ.  Б-ЦА НА СТ.  БУЗУЛУК</t>
  </si>
  <si>
    <t>АБДУЛИНСКАЯ УЗЛ. ПОЛ-КА НА СТ. АБДУЛИНО</t>
  </si>
  <si>
    <t>ОРЕНБУРГ ФИЛИАЛ № 3 ФГКУ "426 ВГ" МО РФ</t>
  </si>
  <si>
    <t xml:space="preserve">ФКУЗ МСЧ-56 ФСИН РОССИИ </t>
  </si>
  <si>
    <t>МСЧ МВД ПО ОРЕНБУРГСКОЙ ОБЛАСТИ</t>
  </si>
  <si>
    <t>КДЦ ООО</t>
  </si>
  <si>
    <t>Итого по области</t>
  </si>
  <si>
    <t>Численность прикрепленного на 1 число месяца по СМО →
и по ПВГ ↓</t>
  </si>
  <si>
    <t>Лимит ПФ по СМО</t>
  </si>
  <si>
    <t>Утверждено на 2017 год</t>
  </si>
  <si>
    <t>Корректировка</t>
  </si>
  <si>
    <t>Утвердить с учетом корректировки</t>
  </si>
  <si>
    <t>ЗС</t>
  </si>
  <si>
    <t>руб.</t>
  </si>
  <si>
    <t>1 квартал</t>
  </si>
  <si>
    <t>2 квартал</t>
  </si>
  <si>
    <t>3 квартал</t>
  </si>
  <si>
    <t>4 квартал</t>
  </si>
  <si>
    <t>Круглосуточный стационар      (медицинская реабилитация)</t>
  </si>
  <si>
    <t>АО "Санаторий "Дубовая роща"</t>
  </si>
  <si>
    <t>1 квартал 2017 г.</t>
  </si>
  <si>
    <t>2 квартал 2017 г.</t>
  </si>
  <si>
    <t>3 квартал 2017 г.</t>
  </si>
  <si>
    <t>4 квартал 2017 г.</t>
  </si>
  <si>
    <t>ИНГОССТРАХ-М</t>
  </si>
  <si>
    <t>СОГАЗ-МЕД</t>
  </si>
  <si>
    <t>ООО "КДЦ"</t>
  </si>
  <si>
    <t xml:space="preserve"> </t>
  </si>
  <si>
    <t>Оценка объёма амбулаторно-поликлинических посещений на одного прикреплённого к медицинской организации.*</t>
  </si>
  <si>
    <t>Краткое наименование медицинской организации</t>
  </si>
  <si>
    <t>Количество АП посещений ВСЕГО за соответствующий период</t>
  </si>
  <si>
    <t>Кол-во прикреплённого населения (на соответствующий период)</t>
  </si>
  <si>
    <t>Расчётный показатель, как отношение общего количества посещений 
к кол-ву прикреплённого населения</t>
  </si>
  <si>
    <t>Баллы, согласно алгоритма оценки кол-ва посещений на 1 жителя</t>
  </si>
  <si>
    <t>Баллы, с учетом весового коэффициента</t>
  </si>
  <si>
    <t>Результат контроля по наличию случаев АП в отношении умерших граждан**</t>
  </si>
  <si>
    <t>Итоговый балл по показателю</t>
  </si>
  <si>
    <t>взрослые</t>
  </si>
  <si>
    <t>дети</t>
  </si>
  <si>
    <t>средневзвеш. показатель</t>
  </si>
  <si>
    <t>ВСЕГО</t>
  </si>
  <si>
    <t>Оценка долевого объёма посещений с профилактической целью от общего количества амбулаторно-поликлинических посещений.*</t>
  </si>
  <si>
    <t>* в общем количестве посещений - нормативная доля посещений в 2017 году на взрослых составляет 0,269 (или 26,9%), на детей составляет 0,413 (или 41,3%).
** результат со значением "1" отражает наличие случаев АП в отношении умерших граждан.</t>
  </si>
  <si>
    <t>Количество посещений с профилактической целью</t>
  </si>
  <si>
    <t>Количество АП посещений ВСЕГО
 за соответствующий период</t>
  </si>
  <si>
    <t>Доля посещений с профилактической целью от общего кол-ва посещений</t>
  </si>
  <si>
    <t>Баллы, согласно алгоритма оценки кол-ва посещений с профилактической целью</t>
  </si>
  <si>
    <t>Оценка охвата диспансеризацией взрослого и детского  населения*.</t>
  </si>
  <si>
    <t>* целевой показатель охвата на взрослых за 9 мес. 2017 года составляет - 73,59%, на детей  составляет - 73,06%
** результат со значением "1" отражает наличие случаев АП в отношении умерших граждан.</t>
  </si>
  <si>
    <t>Кол-во граждан, прошедших I этап дипансеризации</t>
  </si>
  <si>
    <t>Кол-во граждан, подлежащих диспансеризации по данным МЗ Оренбургской обл.</t>
  </si>
  <si>
    <t>Отношение кол-ва прошедших диспансеризацию к кол-ву подлежащих диспансеризации</t>
  </si>
  <si>
    <t>Баллы, согласно алгоритма оценки охвата диспансеризацией взрослого населения</t>
  </si>
  <si>
    <t>Взрослые</t>
  </si>
  <si>
    <t>Дети</t>
  </si>
  <si>
    <t>Оценка уровня обращений в неотложной форме.*</t>
  </si>
  <si>
    <t>* при нормативе на год - 0,5129 посещений на 1 жителя (взрослые), целевой показатель за 9 мес. 2017 года составляет - 0,3847 посещений на 1 жителя (взрослые); при нормативе  на год - 0,7319 посещений на 1 жителя (дети) целевой показатель за 9 мес. 2017 года составляет - 0,5489 посещений на 1 жителя (дети)
** результат со значением "1" отражает наличие случаев АП в отношении умерших граждан.</t>
  </si>
  <si>
    <t>Кол-во случаев АП в неотложной форме</t>
  </si>
  <si>
    <t>Расчётный показатель, как отношение общего кол-ва обращений в неотложной форме
к кол-ву прикреплённого населения</t>
  </si>
  <si>
    <t>ИТОГОВЫЙ балл по показателю</t>
  </si>
  <si>
    <t>ИТОГО</t>
  </si>
  <si>
    <t>Частота вызовов скорой помощи ПН*</t>
  </si>
  <si>
    <t>* при нормативе на год - 0,304 вызова на 1 жителя (взрослые), целевой показатель за 9 мес. 2017 года составляет - 0,2280 вызова на 1 жителя (взрослые); при нормативе  на год - 0,286 вызова на 1 жителя (дети) целевой показатель за 9 мес. 2017 года составляет - 0,2145 вызова на 1 жителя (дети)
** результат со значением "1" отражает наличие случаев АП в отношении умерших граждан.</t>
  </si>
  <si>
    <t>Общее количество вызовов СМП</t>
  </si>
  <si>
    <t>Расчётный показатель, как отношение общего количества вызовов СМП
к кол-ву прикреплённого населения</t>
  </si>
  <si>
    <t>Баллы, согласно алгоритма</t>
  </si>
  <si>
    <t>Уровень госпитализации ПН в стационар от общей численности ПН*</t>
  </si>
  <si>
    <t>* при нормативе на год - 0,149 госпитализаций на 1 жителя (взрослые), целевой показатель за 9 мес. 2017 года составляет - 0,1117 госпитализаций на 1 жителя (взрослые); при нормативе  на год - 0,158 госпитализаций на 1 жителя (дети) целевой показатель за 9 мес. 2017 года составляет - 0,1185 госпитализаций на 1 жителя (дети)
** результат со значением "1" отражает наличие случаев АП в отношении умерших граждан.</t>
  </si>
  <si>
    <t>Кол-во случаев  госпитализаций ПН</t>
  </si>
  <si>
    <t>Расчётный показатель, как отношение общего количества случаев  госпитализаций ПН к общему количеству ПН</t>
  </si>
  <si>
    <t>Баллы, согласно алгоритма оценки доли госпитализаций в общем объеме ПН</t>
  </si>
  <si>
    <t>Охват (в течение одного месяца после выписки из стационара) амбулаторной помощью ПН, ранее  госпитализированного с диагнозом инфарк/инсульт *</t>
  </si>
  <si>
    <t>* За норматив принимается значение "лучшего" ( 0,9848), наибольшего результата в расчетном периоде (апрель-сентябрь)</t>
  </si>
  <si>
    <t>Кол-во случаев АП с лечебно-диагностической целью ("1") или  с целью диспансерного наблюдения за больным ("3.1" ) в течение одного месяца после инфаркта/инсульта</t>
  </si>
  <si>
    <t>Кол-во случаев инфарктов/инсультов с привзякой к прикрепленному МО</t>
  </si>
  <si>
    <t xml:space="preserve">Расчётный показатель, как отношение общего кол-ва случаев АП в  течение месяца после инфаркта/инсульта к общему кол-ву случаев инфарктов/инсультов </t>
  </si>
  <si>
    <t>Баллы, согласно алгоритма оценки доли пациентов, которым была оказана помощь в течение меясца после инфаркта/инсульта</t>
  </si>
  <si>
    <t>Весовые коэффициенты для расчета показателей 
премирования медицинских организаций
(применяются к рассчитанным по методике оценочным баллам с целью определения средневзвешенного показателя оценки с учетом возрастной структуры прикрепленного населения)</t>
  </si>
  <si>
    <t>Количество детского прикрепленного населения за соответствующий период</t>
  </si>
  <si>
    <t>Количество взрослого прикрепленного населения за соответствующий период</t>
  </si>
  <si>
    <t>Общее количество прикрепленного населения по МО</t>
  </si>
  <si>
    <t>Доля детского населения по МО</t>
  </si>
  <si>
    <t>Доля взрослого населения по МО</t>
  </si>
  <si>
    <t>Расчёт общего количества баллов по всем целевым показателям и % премиальной части.</t>
  </si>
  <si>
    <t>Оценка объёма амбулаторно-поликлинических посещений на одного прикреплённого к медицинской организации</t>
  </si>
  <si>
    <t>Оценка долевого объёма посещений с профилактической целью от общего количества амбулаторно-поликлинических посещений</t>
  </si>
  <si>
    <t>Оценка охвата диспансеризацией взрослого и детского населения</t>
  </si>
  <si>
    <t>Оценка уровня обращений в неотложной форме</t>
  </si>
  <si>
    <t>Оценка частоты вызовов СМП</t>
  </si>
  <si>
    <t xml:space="preserve">Оценка уровня госпитализации  ПН  в стационар от общей численности ПН </t>
  </si>
  <si>
    <t>Оценка доли экстренных госпитализаций в общем объеме  госпитализаций ПН</t>
  </si>
  <si>
    <t>Оценка охвата ПН, ранее госпитализированного с диагнозами инфаркт/инсульт</t>
  </si>
  <si>
    <t xml:space="preserve">Всего баллов (взвешенная итоговая оценка с учетом возрастной структуры населения и доп.контроля по АПП умершим) </t>
  </si>
  <si>
    <t>Максимальное количество баллов, которое МО может получить в результате рассчета</t>
  </si>
  <si>
    <t xml:space="preserve">%* от премиальной части
</t>
  </si>
  <si>
    <t>Максимальный Балл</t>
  </si>
  <si>
    <t>расчетный балл</t>
  </si>
  <si>
    <t xml:space="preserve"> расчетный балл</t>
  </si>
  <si>
    <t>Наименование МО</t>
  </si>
  <si>
    <t>Остаток премиального фонда по МО-балансодержателям за Август 2017г. после оценки результатов и выплаты СМО, рублей</t>
  </si>
  <si>
    <t>Сумма премиального фонда за  Сентябрь 2017г., рублей</t>
  </si>
  <si>
    <t xml:space="preserve">Итого премиальный фонд к распределению 
по итогам работы за  Сентябрь 2017г., рублей </t>
  </si>
  <si>
    <t>Оренбургский ф-л ОАО "СК "Согаз-мед"</t>
  </si>
  <si>
    <t>Оренбургский ф-л ООО ВТБ МС</t>
  </si>
  <si>
    <t xml:space="preserve">Ф-л ООО "СК"Ингосстрах-М" в г.Оренбурге </t>
  </si>
  <si>
    <t>Ф-л АО "МАСК "МАКС-М" в г.Оренбурге</t>
  </si>
  <si>
    <t>Ф-л ООО "РГС-МЕДИЦИНА" В Оренб.обл.</t>
  </si>
  <si>
    <t>560002</t>
  </si>
  <si>
    <t>560014</t>
  </si>
  <si>
    <t>560017</t>
  </si>
  <si>
    <t>560019</t>
  </si>
  <si>
    <t>560021</t>
  </si>
  <si>
    <t>560022</t>
  </si>
  <si>
    <t>560024</t>
  </si>
  <si>
    <t>560026</t>
  </si>
  <si>
    <t>560032</t>
  </si>
  <si>
    <t>560033</t>
  </si>
  <si>
    <t>560034</t>
  </si>
  <si>
    <t>560035</t>
  </si>
  <si>
    <t>560036</t>
  </si>
  <si>
    <t>560041</t>
  </si>
  <si>
    <t>560043</t>
  </si>
  <si>
    <t>560045</t>
  </si>
  <si>
    <t>560047</t>
  </si>
  <si>
    <t>560052</t>
  </si>
  <si>
    <t>560053</t>
  </si>
  <si>
    <t>560054</t>
  </si>
  <si>
    <t>560055</t>
  </si>
  <si>
    <t>560056</t>
  </si>
  <si>
    <t>560057</t>
  </si>
  <si>
    <t>560058</t>
  </si>
  <si>
    <t>560059</t>
  </si>
  <si>
    <t>560060</t>
  </si>
  <si>
    <t>560061</t>
  </si>
  <si>
    <t>560062</t>
  </si>
  <si>
    <t>560063</t>
  </si>
  <si>
    <t>560064</t>
  </si>
  <si>
    <t>560065</t>
  </si>
  <si>
    <t>560066</t>
  </si>
  <si>
    <t>560067</t>
  </si>
  <si>
    <t>560068</t>
  </si>
  <si>
    <t>560069</t>
  </si>
  <si>
    <t>560070</t>
  </si>
  <si>
    <t>560071</t>
  </si>
  <si>
    <t>560072</t>
  </si>
  <si>
    <t>560073</t>
  </si>
  <si>
    <t>560074</t>
  </si>
  <si>
    <t>560075</t>
  </si>
  <si>
    <t>560076</t>
  </si>
  <si>
    <t>560077</t>
  </si>
  <si>
    <t>560078</t>
  </si>
  <si>
    <t>560079</t>
  </si>
  <si>
    <t>560080</t>
  </si>
  <si>
    <t>560081</t>
  </si>
  <si>
    <t>560082</t>
  </si>
  <si>
    <t>560083</t>
  </si>
  <si>
    <t>560084</t>
  </si>
  <si>
    <t>560085</t>
  </si>
  <si>
    <t>560086</t>
  </si>
  <si>
    <t>560087</t>
  </si>
  <si>
    <t>560088</t>
  </si>
  <si>
    <t>560089</t>
  </si>
  <si>
    <t>560096</t>
  </si>
  <si>
    <t>560098</t>
  </si>
  <si>
    <t>560099</t>
  </si>
  <si>
    <t>560205</t>
  </si>
  <si>
    <t>560206</t>
  </si>
  <si>
    <t>560214</t>
  </si>
  <si>
    <t>Расчет премиальных сумм по итогам работы амбулаторной службы медицинских организаций – балансодержателей 
за  Сентябрь 2017 года в разрезе страховых медицинских организаций</t>
  </si>
  <si>
    <t xml:space="preserve">Премиальный фонд к распределению 
по итогам работы за  Сентябрь 2017г., рублей </t>
  </si>
  <si>
    <t>% премиальной суммы, подлежащий перечислению в МО в соответствии с утвержденным расчетом результатов оценки</t>
  </si>
  <si>
    <t xml:space="preserve">Итого сумма премии к выплате
по итогам работы  за  Сентябрь 2017г., рублей </t>
  </si>
  <si>
    <t>Ф-л ООО "РГС-МЕДИЦИНА" В Оренбургской области</t>
  </si>
  <si>
    <t>Оренбургский филиал ОАО "Страховая компания "Согаз-мед"</t>
  </si>
  <si>
    <t xml:space="preserve">ООО ВТБ МС- правоприемник ОАО СК "Росно-МС" </t>
  </si>
  <si>
    <t xml:space="preserve">Филиал ООО "Страховая компания "Ингосстрах-М" в г.Оренбурге </t>
  </si>
  <si>
    <t>Филиал АО "МАСК"МАКС-М" в г.Оренбурге</t>
  </si>
  <si>
    <t>СПРАВОЧНО
переходящий на октябрь 2017г.  остаток</t>
  </si>
  <si>
    <t xml:space="preserve">Расчет суммы премии, подлежащей распределению  по итогам работы медицинских организаций - балансодержателей за  Сентябрь 2017 года </t>
  </si>
  <si>
    <t>* при нормативе на год - 5,559 посещений на 1 жителя (взрослые), целевой показатель за 9 мес. 2017 года составляет - 4,1693 посещений на 1 жителя (взрослые) 11,887 посещений на 1 жителя (дети), целевой показатель за 9 мес. составляет - 8,9152 посещений на 1 жителя (взрослые).
** результат со значением "1" отражает наличие случаев АП в отношении умерших граждан.</t>
  </si>
  <si>
    <t xml:space="preserve">Корректировка объемов предоставления  медицинской помощи на 2017 год                                       для АО "Санаторий "Дубовая роща" по ходатайству МО. </t>
  </si>
  <si>
    <t>ВТБ МС</t>
  </si>
  <si>
    <t xml:space="preserve">Утвержденопосле корректировки на 2017г. </t>
  </si>
  <si>
    <t>Итого:</t>
  </si>
  <si>
    <t xml:space="preserve">Корректировка объемов предоставления  медицинской помощи по ВМП на 3 квартал 2017 года между СМО  ГАУЗ ГКБ им. Пирогова г. Оренбург. </t>
  </si>
  <si>
    <t>ГАУЗ ГКБ им. Пирогова г. Оренбург</t>
  </si>
  <si>
    <t>ВМП Абдоминальная хирургия 1</t>
  </si>
  <si>
    <t>Наименование медицинской организации</t>
  </si>
  <si>
    <t>Вид МП</t>
  </si>
  <si>
    <t>Утверждено на 2017г.</t>
  </si>
  <si>
    <t xml:space="preserve">Корректировка </t>
  </si>
  <si>
    <t>Утверждено на 2017г. после корректировки</t>
  </si>
  <si>
    <t>ГАУЗ «ООКБ № 2»</t>
  </si>
  <si>
    <t>Центр здоровья</t>
  </si>
  <si>
    <t>ГАУЗ «ГКБ им. Пирогова»</t>
  </si>
  <si>
    <t>ГБУЗ  «ООЦМП»</t>
  </si>
  <si>
    <t>ГБУЗ "Областной центр медицинской профилактики"</t>
  </si>
  <si>
    <t>Центр здоровья (МРФ)</t>
  </si>
  <si>
    <t>ГАУЗ "ООКБ № 2"</t>
  </si>
  <si>
    <t>ГАУЗ "ГКБ им. Пирогова"</t>
  </si>
  <si>
    <t xml:space="preserve">Корректировка объемов предоставления стационарной и стационарозамещающей медицинской помощи (включая ВМП) на 2017 год между кварталами для ГАУЗ «ГКБ № 4» г. Оренбурга  по ходатайству медицинской организации. </t>
  </si>
  <si>
    <t>ГАУЗ «ГКБ № 4»               г. Оренбурга</t>
  </si>
  <si>
    <t>ВМП Травматология и ортопедия 35</t>
  </si>
  <si>
    <t>СТАЦИОНАРОЗАМЕЩЕНИЕ (МУН)</t>
  </si>
  <si>
    <t>ГАУЗ «ГКБ № 4» г.Оренбурга</t>
  </si>
  <si>
    <t>Стационарозамещение (МУН)</t>
  </si>
  <si>
    <t>ГАУЗ «Областной центр охраны здоровья семьи и репродукции»</t>
  </si>
  <si>
    <t>АПП, при заболеваниях МРФ</t>
  </si>
  <si>
    <t>Дневной стационар МРФ</t>
  </si>
  <si>
    <t>итого по ГАУЗ "ОЦОЗСИР"</t>
  </si>
  <si>
    <t xml:space="preserve">ГАУЗ «Городская клиническая больница №2» г. Оренбурга
</t>
  </si>
  <si>
    <t>итого по ГАУЗ "ГКБ" №2 г. Оренбурга</t>
  </si>
  <si>
    <t xml:space="preserve">ГАУЗ «Областная клиническая больница №2» 
</t>
  </si>
  <si>
    <t>итого по ГАУЗ "ОКБ" №2</t>
  </si>
  <si>
    <t>НЬЮ ЛАЙФ  ООО ЦКТ</t>
  </si>
  <si>
    <t>ОРЕНБУРГ ООО ММЦ  КЛИНИКА МАКСИМЕД</t>
  </si>
  <si>
    <t>ООО КДЦ</t>
  </si>
  <si>
    <t>Наименование МО/вид помощи</t>
  </si>
  <si>
    <t>Заболевание, состояние (МРФ)</t>
  </si>
  <si>
    <t>ГАУЗ «Городская клиническая больница №2» г. Оренбурга</t>
  </si>
  <si>
    <t xml:space="preserve">ГАУЗ «Областная клиническая больница №2» </t>
  </si>
  <si>
    <t>Стационарозамещение (МРФ)</t>
  </si>
  <si>
    <t>Наименование профиля ВМП</t>
  </si>
  <si>
    <t>№ группы ВМП</t>
  </si>
  <si>
    <t>Государственное бюджетное учреждение здравоохранения «Оренбургская областная клиническая больница»</t>
  </si>
  <si>
    <t>Сердечно-сосудистая хирургия</t>
  </si>
  <si>
    <t>Урология</t>
  </si>
  <si>
    <t>Офтальмология</t>
  </si>
  <si>
    <t>Нейрохирургия</t>
  </si>
  <si>
    <t>Онкология</t>
  </si>
  <si>
    <t>Травматология и ортопедия</t>
  </si>
  <si>
    <t>Абдоминальная хирургия</t>
  </si>
  <si>
    <t>Государственное автономное учреждение здравоохранения «Оренбургская областная клиническая больница № 2»</t>
  </si>
  <si>
    <t>Неонатология</t>
  </si>
  <si>
    <t>Торакальная хирургия</t>
  </si>
  <si>
    <t>Государственное бюджетное учреждение здравоохранения "Областная детская клиническая больница"</t>
  </si>
  <si>
    <t>Педиатрия</t>
  </si>
  <si>
    <t>Эндокринология</t>
  </si>
  <si>
    <t xml:space="preserve">Оренбургский филиал ФГАУ МНТК "Микрохирургия глаза" им. акад. С.Н.Федорова Оренбург </t>
  </si>
  <si>
    <t>ГБУЗ "Оренбургский клинический перинатальный центр"</t>
  </si>
  <si>
    <t>Государственное автономное учреждение здравоохранения «Городская клиническая больница им. Н.И. Пирогова» г. Оренбурга</t>
  </si>
  <si>
    <t>НУЗ "Отделенческая клиническая больница на станции Оренбург ОАО "РЖД"</t>
  </si>
  <si>
    <t>ГБУЗ "Бузулукская больница скорой медицинской помощи"</t>
  </si>
  <si>
    <t>ГБУЗ "Оренбургская областная клиническая больница"</t>
  </si>
  <si>
    <t>ВМП Нейрохирургия 12</t>
  </si>
  <si>
    <t>ВМП Офтальмология 21</t>
  </si>
  <si>
    <t>ВМП Сердечно-сосудистая хирургия 27</t>
  </si>
  <si>
    <t>ВМП Сердечно-сосудистая хирургия 29</t>
  </si>
  <si>
    <t>ГАУЗ "Оренбургская областная клиническая больница № 2"</t>
  </si>
  <si>
    <t>ВМП Неонатология 14</t>
  </si>
  <si>
    <t>ВМП Торакальная хирургия 32</t>
  </si>
  <si>
    <t>ВМП Урология 38</t>
  </si>
  <si>
    <t>ГАУЗ "Областная детская клиническая больница"</t>
  </si>
  <si>
    <t>ВМП Педиатрия 23</t>
  </si>
  <si>
    <t>ВМП Педиатрия 25</t>
  </si>
  <si>
    <t>ВМП Педиатрия 24</t>
  </si>
  <si>
    <t>ВМП Эндокринология 41</t>
  </si>
  <si>
    <t>ВМП Офтальмология 22</t>
  </si>
  <si>
    <t>ГБУЗ "Орский онкологический диспансер"</t>
  </si>
  <si>
    <t>ВМП Онкология 16</t>
  </si>
  <si>
    <t>ВМП Неонатология 15</t>
  </si>
  <si>
    <t>ГАУЗ "ГКБ им. Н.И.Пирогова"г. Оренбурга</t>
  </si>
  <si>
    <t>ВМП Абдоминальная хирургия 2</t>
  </si>
  <si>
    <t>НУЗ "ОКБ на ст. Оренбург ОАО "РЖД"</t>
  </si>
  <si>
    <t>ВМП Торакальная хирургия 33</t>
  </si>
  <si>
    <t>ВМП Травматология и ортопедия 36</t>
  </si>
  <si>
    <t>заболевания, состояния (МРФ)</t>
  </si>
  <si>
    <t>медреабилитация (дневной)</t>
  </si>
  <si>
    <t>медреабилитация (стац)</t>
  </si>
  <si>
    <t>ГБУЗ "ОС-ИЦМР" г. Соль-Илецка</t>
  </si>
  <si>
    <t>стационарозамещение (МРФ)</t>
  </si>
  <si>
    <t>Медреабилитация (дневной) (МРФ)</t>
  </si>
  <si>
    <t>Медреабилитация (стац) (МРФ)</t>
  </si>
  <si>
    <t>ГБУЗ "ОДКБ" г. Оренбурга</t>
  </si>
  <si>
    <t>стационар (МРФ)</t>
  </si>
  <si>
    <t>ГАУЗ "ОДКБ" г. Оренбурга</t>
  </si>
  <si>
    <t>Стационар (МРФ)</t>
  </si>
  <si>
    <t xml:space="preserve">Утверждено после корректировки на 2017г. </t>
  </si>
  <si>
    <t>ООО ЦКТ "Нью Лайф"</t>
  </si>
  <si>
    <t>Приложение 11 к протоколу заседания Комиссии по разработке ТП ОМС № 21 от 31.10.2017 г.</t>
  </si>
  <si>
    <t>Корректировка объемов предоставления амбулаторно - поликлинической  помощи (при заболеваниях) на 2017 год для ООО "Медикал сервис компани Восток" и ООО "Б.Браун Авитум Руссланд Клиникс" на основании обращений медицинских организаций.</t>
  </si>
  <si>
    <t>ООО "Б.Браун Авитум Руссланд Клиникс"</t>
  </si>
  <si>
    <t xml:space="preserve">ООО"Медикал сервис компани Восток" </t>
  </si>
  <si>
    <t>Приложение 11.1 к протоколу заседания Комиссии по разработке ТП ОМС № 21  от 31.10.2017 г.</t>
  </si>
  <si>
    <t>ООО "Медикал сервис компани Восток"</t>
  </si>
  <si>
    <t xml:space="preserve"> ООО "Б.Браун Авитум Руссланд Клиникс"</t>
  </si>
  <si>
    <t>Утверждено на  9 месяцев 2017г.</t>
  </si>
  <si>
    <t>Утверждено  после корректировки</t>
  </si>
  <si>
    <t>Корректировка объемов предоставления амбулаторно - поликлинической  помощи за 9 месяцев 2017г. разделу МРФ (при заболеваниях)  для ООО "Медикал сервис компани Восток" и ООО "Б.Браун Авитум Руссланд Клиникс" на основании обращений медицинских организаций.</t>
  </si>
  <si>
    <t>Приложение 8 к протоколу заседания Комиссии по разработке ТП ОМС № 21 от 31.10.2017 г.</t>
  </si>
  <si>
    <t xml:space="preserve">Приложение 1.1 к протоколу заседания  Комиссии по разработке ТП ОМС №21 от 31.10.2017г.   </t>
  </si>
  <si>
    <t xml:space="preserve">Приложение 1.2 к протоколу заседания  Комиссии по разработке ТП ОМС №21 от 31.10.2017г.   </t>
  </si>
  <si>
    <t xml:space="preserve">Приложение 1.3 к протоколу заседания  Комиссии по разработке ТП ОМС №21 от 31.10.2017г.   </t>
  </si>
  <si>
    <t xml:space="preserve">Приложение 1.4 к протоколу заседания  Комиссии по разработке ТП ОМС №21 от 31.10.2017г.   </t>
  </si>
  <si>
    <t xml:space="preserve">Приложение 1.5 к протоколу заседания  Комиссии по разработке ТП ОМС №21 от 31.10.2017г.   </t>
  </si>
  <si>
    <t xml:space="preserve">Приложение 1.6 к протоколу заседания  Комиссии по разработке ТП ОМС №21 от 31.10.2017г.   </t>
  </si>
  <si>
    <t xml:space="preserve">Приложение 1.7 к протоколу заседания  Комиссии по разработке ТП ОМС №21 от 31.10.2017г.   </t>
  </si>
  <si>
    <t xml:space="preserve">Приложение 1.8 к протоколу заседания  Комиссии по разработке ТП ОМС №21 от 31.10.2017г.   </t>
  </si>
  <si>
    <t xml:space="preserve">Приложение 1.9 к протоколу заседания  Комиссии по разработке ТП ОМС №21 от 31.10.2017г.   </t>
  </si>
  <si>
    <t xml:space="preserve">Приложение 1.10 к протоколу заседания  Комиссии по разработке ТП ОМС №21 от 31.10.2017г.   </t>
  </si>
  <si>
    <t>Приложение 3 к протоколу заседания Комиссии по разработке ТП ОМС № 21 от 31.10.2017 г.</t>
  </si>
  <si>
    <t>Приложение 4 к протоколу заседания Комиссии по разработке ТП ОМС № 21 от 31.10.2017 г.</t>
  </si>
  <si>
    <t>Приложение 4.1 к протоколу заседания Комиссии по разработке ТП ОМС № 21  от 31.10.2017 г.</t>
  </si>
  <si>
    <t>Приложение 5 к протоколу заседания Комиссии по разработке ТП ОМС № 21 от 31.10.2017 г.</t>
  </si>
  <si>
    <t>Приложение 6 к протоколу заседания Комиссии по разработке ТП ОМС № 21 от 31.10.2017 г.</t>
  </si>
  <si>
    <t>Приложение 7 к протоколу заседания Комиссии по разработке ТП ОМС № 21 от 31.10.2017 г.</t>
  </si>
  <si>
    <t>Приложение 9.1 к протоколу заседания Комиссии по разработке ТП ОМС № 21  от 31.10.2017 г.</t>
  </si>
  <si>
    <t>Приложение 10.1 к протоколу заседания Комиссии по разработке ТП ОМС № 21  от 31.10.2017 г.</t>
  </si>
  <si>
    <t>Оренбург ООО ММЦ Клиника Максимед</t>
  </si>
  <si>
    <t xml:space="preserve"> ООО "КДЦ"</t>
  </si>
  <si>
    <t xml:space="preserve">Приложение 1.11 к протоколу заседания  Комиссии по разработке ТП ОМС № 21 от 31.10.2017г.   </t>
  </si>
  <si>
    <t>Приложение 2 к протоколу заседания Комиссии по разработке ТП ОМС № 21 от 31.10.2017 г.</t>
  </si>
  <si>
    <t xml:space="preserve">Корректировка объемов предоставления  медицинской помощи на 2017 год между кварталами для      АО "Санаторий "Дубовая роща" по ходатайству медицинской организации. </t>
  </si>
  <si>
    <t xml:space="preserve">Корректировка объемов предоставления  медицинской помощи в Центрах здоровья  на 2017 год  по инициативе МЗО. </t>
  </si>
  <si>
    <t xml:space="preserve">Корректировка объемов предоставления  медицинской помощи в Центрах здоровья  на   2017 год  по инициативе МЗО. </t>
  </si>
  <si>
    <t>Корректировка объемов предоставления АПП (комплексное обседование по бесплодному браку) и дневному стационару (ЭКО) по ходатайству министерства здравоохранения Оренбургской области и в связи с реорганизацией медицинских организаций.</t>
  </si>
  <si>
    <t>Предложения по корректировке объемов ВМП в рамках программы ОМС на 2017 год на основании ходатайств МО и по инициативе МЗО.</t>
  </si>
  <si>
    <t>Итого по всем МО:</t>
  </si>
  <si>
    <t>ГБУЗ «Орский онкологический диспансер»</t>
  </si>
  <si>
    <t xml:space="preserve">Корректировка объемов предоставления  медицинской помощи на 2017 год  для ГБУЗ "ОДКБ" г. Оренбурга и ГБУЗ "ОС-ИЦМР" г. Соль-Илецка по ходатайству медицинских организаций. </t>
  </si>
  <si>
    <t xml:space="preserve">Корректировка объемов предоставления  медицинской помощи на 2017 год  для  ГБУЗ "ОС-ИЦМР" г. Соль-Илецка и ГБУЗ "Областная детская клиническая больница" по ходатайству медицинских организаций. </t>
  </si>
  <si>
    <t>Приложение 6.1 к протоколу заседания Комиссии по разработке ТП ОМС № 21  от 31.10.2017 г.</t>
  </si>
  <si>
    <t>Приложение 7.1 к протоколу заседания Комиссии по разработке ТП ОМС № 21     от 31.10.2017 г.</t>
  </si>
  <si>
    <t>Приложение 8.1 к протоколу заседания Комиссии по разработке ТП ОМС № 21  от 31.10.2017 г.</t>
  </si>
  <si>
    <t>Приложение 9 к протоколу заседания Комиссии по разработке ТП ОМС № 21  от 31.10.2017 г.</t>
  </si>
  <si>
    <t>Приложение 10 к протоколу заседания Комиссии по разработке ТП ОМС № 21 от 31.10.2017 г.</t>
  </si>
  <si>
    <t>Оренбургский филиал ФГАУ МНТК "Микрохирургия глаза им. акад. С.Н.Федорова Оренбург 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</si>
</sst>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-* #,##0.00_р_._-;\-* #,##0.00_р_._-;_-* &quot;-&quot;??_р_._-;_-@_-"/>
    <numFmt numFmtId="164" formatCode="0.000"/>
    <numFmt numFmtId="165" formatCode="0.0000"/>
    <numFmt numFmtId="166" formatCode="#,##0.0000"/>
    <numFmt numFmtId="167" formatCode="#,##0.000"/>
    <numFmt numFmtId="168" formatCode="0.0"/>
  </numFmts>
  <fonts count="56" x14ac:knownFonts="1">
    <font>
      <sz val="8"/>
      <name val="Arial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8"/>
      <color rgb="FF594304"/>
      <name val="Arial"/>
      <family val="2"/>
    </font>
    <font>
      <sz val="8"/>
      <color rgb="FF000000"/>
      <name val="Arial"/>
      <family val="2"/>
    </font>
    <font>
      <sz val="10"/>
      <name val="Arial Cyr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b/>
      <sz val="12"/>
      <name val="Arial"/>
      <family val="2"/>
    </font>
    <font>
      <sz val="14"/>
      <color theme="1"/>
      <name val="Times New Roman"/>
      <family val="1"/>
      <charset val="204"/>
    </font>
    <font>
      <sz val="12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name val="Arial"/>
      <family val="2"/>
    </font>
    <font>
      <b/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Arial"/>
      <family val="2"/>
      <charset val="204"/>
    </font>
    <font>
      <sz val="14"/>
      <name val="Arial"/>
      <family val="2"/>
      <charset val="204"/>
    </font>
    <font>
      <sz val="8"/>
      <name val="Arial"/>
      <family val="2"/>
      <charset val="1"/>
    </font>
    <font>
      <sz val="10"/>
      <color indexed="8"/>
      <name val="Arial"/>
      <family val="2"/>
      <charset val="204"/>
    </font>
    <font>
      <b/>
      <sz val="10"/>
      <name val="Arial"/>
      <family val="2"/>
      <charset val="204"/>
    </font>
    <font>
      <sz val="10"/>
      <color indexed="8"/>
      <name val="Arial"/>
      <family val="2"/>
    </font>
    <font>
      <sz val="10"/>
      <name val="Arial"/>
      <family val="2"/>
      <charset val="204"/>
    </font>
    <font>
      <sz val="11"/>
      <color indexed="8"/>
      <name val="Arial"/>
      <family val="2"/>
    </font>
    <font>
      <sz val="11"/>
      <name val="Arial"/>
      <family val="2"/>
    </font>
    <font>
      <sz val="11"/>
      <name val="Arial"/>
      <family val="2"/>
      <charset val="204"/>
    </font>
    <font>
      <sz val="8"/>
      <name val="Arial"/>
      <family val="2"/>
    </font>
    <font>
      <b/>
      <sz val="12"/>
      <name val="Arial"/>
      <family val="2"/>
      <charset val="204"/>
    </font>
    <font>
      <b/>
      <sz val="8"/>
      <name val="Arial"/>
      <family val="2"/>
      <charset val="204"/>
    </font>
    <font>
      <sz val="8"/>
      <name val="Arial Cyr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7"/>
      <name val="Arial"/>
      <family val="2"/>
      <charset val="204"/>
    </font>
    <font>
      <b/>
      <sz val="12"/>
      <name val="Arial"/>
      <family val="2"/>
      <charset val="204"/>
    </font>
    <font>
      <sz val="8"/>
      <name val="Arial Cyr"/>
      <charset val="204"/>
    </font>
    <font>
      <sz val="8"/>
      <color indexed="8"/>
      <name val="Arial"/>
      <family val="2"/>
      <charset val="204"/>
    </font>
    <font>
      <b/>
      <sz val="8"/>
      <name val="Arial"/>
      <family val="2"/>
      <charset val="204"/>
    </font>
    <font>
      <sz val="12"/>
      <color indexed="8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Arial"/>
      <family val="2"/>
    </font>
    <font>
      <sz val="14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59999389629810485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26"/>
      </left>
      <right/>
      <top style="thin">
        <color indexed="26"/>
      </top>
      <bottom style="thin">
        <color indexed="26"/>
      </bottom>
      <diagonal/>
    </border>
  </borders>
  <cellStyleXfs count="14">
    <xf numFmtId="0" fontId="0" fillId="0" borderId="0"/>
    <xf numFmtId="0" fontId="2" fillId="0" borderId="0"/>
    <xf numFmtId="0" fontId="5" fillId="0" borderId="0"/>
    <xf numFmtId="0" fontId="25" fillId="0" borderId="0"/>
    <xf numFmtId="0" fontId="25" fillId="0" borderId="0"/>
    <xf numFmtId="0" fontId="25" fillId="0" borderId="0"/>
    <xf numFmtId="0" fontId="29" fillId="0" borderId="0"/>
    <xf numFmtId="0" fontId="33" fillId="0" borderId="0"/>
    <xf numFmtId="0" fontId="33" fillId="0" borderId="0"/>
    <xf numFmtId="0" fontId="7" fillId="0" borderId="0"/>
    <xf numFmtId="43" fontId="23" fillId="0" borderId="0" applyFont="0" applyFill="0" applyBorder="0" applyAlignment="0" applyProtection="0"/>
    <xf numFmtId="0" fontId="33" fillId="0" borderId="0"/>
    <xf numFmtId="0" fontId="1" fillId="0" borderId="0"/>
    <xf numFmtId="43" fontId="1" fillId="0" borderId="0" applyFont="0" applyFill="0" applyBorder="0" applyAlignment="0" applyProtection="0"/>
  </cellStyleXfs>
  <cellXfs count="517">
    <xf numFmtId="0" fontId="0" fillId="0" borderId="0" xfId="0"/>
    <xf numFmtId="0" fontId="4" fillId="2" borderId="1" xfId="0" applyFont="1" applyFill="1" applyBorder="1" applyAlignment="1">
      <alignment horizontal="left" vertical="top" wrapText="1"/>
    </xf>
    <xf numFmtId="0" fontId="0" fillId="0" borderId="1" xfId="0" applyBorder="1" applyAlignment="1">
      <alignment horizontal="center"/>
    </xf>
    <xf numFmtId="4" fontId="0" fillId="3" borderId="1" xfId="0" applyNumberFormat="1" applyFill="1" applyBorder="1"/>
    <xf numFmtId="0" fontId="0" fillId="0" borderId="0" xfId="0" applyAlignment="1">
      <alignment vertical="center"/>
    </xf>
    <xf numFmtId="1" fontId="4" fillId="2" borderId="1" xfId="0" applyNumberFormat="1" applyFont="1" applyFill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0" fillId="0" borderId="1" xfId="0" applyNumberFormat="1" applyFont="1" applyBorder="1" applyAlignment="1">
      <alignment horizontal="left" vertical="center"/>
    </xf>
    <xf numFmtId="0" fontId="0" fillId="0" borderId="1" xfId="0" applyNumberFormat="1" applyFont="1" applyBorder="1" applyAlignment="1">
      <alignment horizontal="center" vertical="center"/>
    </xf>
    <xf numFmtId="0" fontId="0" fillId="0" borderId="1" xfId="0" applyNumberFormat="1" applyFont="1" applyBorder="1" applyAlignment="1">
      <alignment horizontal="right" vertical="center"/>
    </xf>
    <xf numFmtId="1" fontId="0" fillId="0" borderId="1" xfId="0" applyNumberFormat="1" applyFont="1" applyBorder="1" applyAlignment="1">
      <alignment horizontal="right" vertical="center"/>
    </xf>
    <xf numFmtId="3" fontId="0" fillId="0" borderId="1" xfId="0" applyNumberFormat="1" applyFont="1" applyBorder="1" applyAlignment="1">
      <alignment horizontal="right" vertical="center"/>
    </xf>
    <xf numFmtId="0" fontId="0" fillId="0" borderId="0" xfId="0" applyAlignment="1">
      <alignment horizontal="left" textRotation="90"/>
    </xf>
    <xf numFmtId="0" fontId="0" fillId="0" borderId="1" xfId="0" applyNumberFormat="1" applyFont="1" applyBorder="1" applyAlignment="1">
      <alignment horizontal="center" vertical="center" wrapText="1"/>
    </xf>
    <xf numFmtId="3" fontId="0" fillId="4" borderId="1" xfId="0" applyNumberFormat="1" applyFont="1" applyFill="1" applyBorder="1" applyAlignment="1">
      <alignment horizontal="right" vertical="center"/>
    </xf>
    <xf numFmtId="1" fontId="0" fillId="4" borderId="1" xfId="0" applyNumberFormat="1" applyFont="1" applyFill="1" applyBorder="1" applyAlignment="1">
      <alignment horizontal="right" vertical="center"/>
    </xf>
    <xf numFmtId="3" fontId="0" fillId="5" borderId="1" xfId="0" applyNumberFormat="1" applyFont="1" applyFill="1" applyBorder="1" applyAlignment="1">
      <alignment horizontal="right" vertical="center"/>
    </xf>
    <xf numFmtId="0" fontId="10" fillId="0" borderId="0" xfId="2" applyFont="1" applyBorder="1" applyAlignment="1">
      <alignment wrapText="1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3" fontId="15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/>
    <xf numFmtId="0" fontId="14" fillId="0" borderId="1" xfId="0" applyFont="1" applyBorder="1" applyAlignment="1">
      <alignment horizontal="center"/>
    </xf>
    <xf numFmtId="0" fontId="20" fillId="0" borderId="0" xfId="1" applyFont="1"/>
    <xf numFmtId="0" fontId="17" fillId="0" borderId="0" xfId="2" applyFont="1" applyBorder="1" applyAlignment="1">
      <alignment vertical="center" wrapText="1"/>
    </xf>
    <xf numFmtId="0" fontId="2" fillId="0" borderId="0" xfId="1"/>
    <xf numFmtId="0" fontId="16" fillId="3" borderId="1" xfId="1" applyFont="1" applyFill="1" applyBorder="1" applyAlignment="1">
      <alignment horizontal="center" vertical="center"/>
    </xf>
    <xf numFmtId="1" fontId="13" fillId="0" borderId="1" xfId="1" applyNumberFormat="1" applyFont="1" applyBorder="1" applyAlignment="1">
      <alignment horizontal="center"/>
    </xf>
    <xf numFmtId="3" fontId="13" fillId="0" borderId="1" xfId="0" applyNumberFormat="1" applyFont="1" applyBorder="1" applyAlignment="1">
      <alignment horizontal="center"/>
    </xf>
    <xf numFmtId="0" fontId="6" fillId="0" borderId="0" xfId="0" applyFont="1"/>
    <xf numFmtId="164" fontId="0" fillId="0" borderId="0" xfId="0" applyNumberFormat="1" applyAlignment="1">
      <alignment wrapText="1"/>
    </xf>
    <xf numFmtId="164" fontId="0" fillId="0" borderId="0" xfId="0" applyNumberFormat="1"/>
    <xf numFmtId="0" fontId="7" fillId="0" borderId="0" xfId="0" applyFont="1" applyAlignment="1">
      <alignment wrapText="1"/>
    </xf>
    <xf numFmtId="4" fontId="7" fillId="0" borderId="0" xfId="0" applyNumberFormat="1" applyFont="1" applyAlignment="1">
      <alignment horizontal="center"/>
    </xf>
    <xf numFmtId="0" fontId="7" fillId="0" borderId="0" xfId="0" applyFont="1" applyAlignment="1">
      <alignment horizontal="center"/>
    </xf>
    <xf numFmtId="0" fontId="7" fillId="0" borderId="2" xfId="0" applyFont="1" applyBorder="1" applyAlignment="1">
      <alignment wrapText="1"/>
    </xf>
    <xf numFmtId="0" fontId="7" fillId="0" borderId="0" xfId="0" applyFont="1"/>
    <xf numFmtId="0" fontId="7" fillId="0" borderId="1" xfId="0" applyFont="1" applyBorder="1" applyAlignment="1">
      <alignment horizontal="center"/>
    </xf>
    <xf numFmtId="0" fontId="26" fillId="0" borderId="1" xfId="3" applyNumberFormat="1" applyFont="1" applyBorder="1" applyAlignment="1">
      <alignment horizontal="left" wrapText="1"/>
    </xf>
    <xf numFmtId="0" fontId="26" fillId="0" borderId="1" xfId="3" applyNumberFormat="1" applyFont="1" applyBorder="1" applyAlignment="1">
      <alignment wrapText="1"/>
    </xf>
    <xf numFmtId="3" fontId="7" fillId="0" borderId="1" xfId="0" applyNumberFormat="1" applyFont="1" applyBorder="1"/>
    <xf numFmtId="3" fontId="26" fillId="6" borderId="1" xfId="4" applyNumberFormat="1" applyFont="1" applyFill="1" applyBorder="1" applyAlignment="1">
      <alignment horizontal="right"/>
    </xf>
    <xf numFmtId="164" fontId="7" fillId="0" borderId="1" xfId="0" applyNumberFormat="1" applyFont="1" applyBorder="1"/>
    <xf numFmtId="2" fontId="7" fillId="0" borderId="1" xfId="0" applyNumberFormat="1" applyFont="1" applyBorder="1" applyAlignment="1">
      <alignment horizontal="right"/>
    </xf>
    <xf numFmtId="4" fontId="7" fillId="0" borderId="1" xfId="0" applyNumberFormat="1" applyFont="1" applyBorder="1" applyAlignment="1">
      <alignment horizontal="right"/>
    </xf>
    <xf numFmtId="1" fontId="7" fillId="0" borderId="1" xfId="0" applyNumberFormat="1" applyFont="1" applyFill="1" applyBorder="1" applyAlignment="1">
      <alignment horizontal="right"/>
    </xf>
    <xf numFmtId="1" fontId="7" fillId="0" borderId="1" xfId="0" applyNumberFormat="1" applyFont="1" applyBorder="1" applyAlignment="1">
      <alignment horizontal="right"/>
    </xf>
    <xf numFmtId="4" fontId="7" fillId="0" borderId="1" xfId="0" applyNumberFormat="1" applyFont="1" applyBorder="1"/>
    <xf numFmtId="1" fontId="7" fillId="3" borderId="1" xfId="0" applyNumberFormat="1" applyFont="1" applyFill="1" applyBorder="1" applyAlignment="1">
      <alignment horizontal="right"/>
    </xf>
    <xf numFmtId="1" fontId="27" fillId="3" borderId="1" xfId="0" applyNumberFormat="1" applyFont="1" applyFill="1" applyBorder="1" applyAlignment="1">
      <alignment horizontal="right"/>
    </xf>
    <xf numFmtId="0" fontId="28" fillId="0" borderId="1" xfId="3" applyNumberFormat="1" applyFont="1" applyBorder="1" applyAlignment="1">
      <alignment horizontal="left" wrapText="1"/>
    </xf>
    <xf numFmtId="0" fontId="28" fillId="0" borderId="1" xfId="3" applyNumberFormat="1" applyFont="1" applyBorder="1" applyAlignment="1">
      <alignment wrapText="1"/>
    </xf>
    <xf numFmtId="0" fontId="26" fillId="0" borderId="4" xfId="3" applyNumberFormat="1" applyFont="1" applyBorder="1" applyAlignment="1">
      <alignment horizontal="left" wrapText="1"/>
    </xf>
    <xf numFmtId="1" fontId="7" fillId="0" borderId="9" xfId="0" applyNumberFormat="1" applyFont="1" applyFill="1" applyBorder="1" applyAlignment="1">
      <alignment horizontal="right"/>
    </xf>
    <xf numFmtId="0" fontId="7" fillId="0" borderId="4" xfId="0" applyFont="1" applyBorder="1" applyAlignment="1">
      <alignment horizontal="left"/>
    </xf>
    <xf numFmtId="0" fontId="7" fillId="0" borderId="4" xfId="0" applyFont="1" applyBorder="1" applyAlignment="1">
      <alignment horizontal="right" wrapText="1"/>
    </xf>
    <xf numFmtId="2" fontId="7" fillId="0" borderId="1" xfId="0" applyNumberFormat="1" applyFont="1" applyBorder="1"/>
    <xf numFmtId="0" fontId="7" fillId="0" borderId="4" xfId="0" applyFont="1" applyBorder="1" applyAlignment="1"/>
    <xf numFmtId="0" fontId="7" fillId="0" borderId="1" xfId="0" applyFont="1" applyBorder="1" applyAlignment="1">
      <alignment horizontal="right"/>
    </xf>
    <xf numFmtId="1" fontId="7" fillId="0" borderId="9" xfId="0" applyNumberFormat="1" applyFont="1" applyBorder="1" applyAlignment="1">
      <alignment horizontal="right"/>
    </xf>
    <xf numFmtId="0" fontId="7" fillId="0" borderId="9" xfId="0" applyFont="1" applyBorder="1"/>
    <xf numFmtId="3" fontId="0" fillId="0" borderId="0" xfId="0" applyNumberFormat="1"/>
    <xf numFmtId="1" fontId="7" fillId="0" borderId="0" xfId="0" applyNumberFormat="1" applyFont="1" applyAlignment="1">
      <alignment horizontal="center"/>
    </xf>
    <xf numFmtId="3" fontId="10" fillId="0" borderId="0" xfId="0" applyNumberFormat="1" applyFont="1"/>
    <xf numFmtId="0" fontId="0" fillId="0" borderId="0" xfId="0" applyFill="1" applyAlignment="1">
      <alignment vertical="center" wrapText="1"/>
    </xf>
    <xf numFmtId="0" fontId="0" fillId="0" borderId="0" xfId="0" applyAlignment="1">
      <alignment wrapText="1"/>
    </xf>
    <xf numFmtId="0" fontId="7" fillId="0" borderId="0" xfId="0" applyFont="1" applyFill="1" applyAlignment="1">
      <alignment vertical="center" wrapText="1"/>
    </xf>
    <xf numFmtId="0" fontId="7" fillId="0" borderId="0" xfId="0" applyFont="1" applyAlignment="1">
      <alignment horizontal="left" vertical="center"/>
    </xf>
    <xf numFmtId="166" fontId="7" fillId="0" borderId="1" xfId="0" applyNumberFormat="1" applyFont="1" applyBorder="1"/>
    <xf numFmtId="4" fontId="7" fillId="0" borderId="1" xfId="0" applyNumberFormat="1" applyFont="1" applyBorder="1" applyAlignment="1"/>
    <xf numFmtId="1" fontId="27" fillId="0" borderId="1" xfId="0" applyNumberFormat="1" applyFont="1" applyBorder="1" applyAlignment="1">
      <alignment horizontal="right"/>
    </xf>
    <xf numFmtId="4" fontId="0" fillId="0" borderId="0" xfId="0" applyNumberFormat="1"/>
    <xf numFmtId="3" fontId="7" fillId="0" borderId="4" xfId="0" applyNumberFormat="1" applyFont="1" applyBorder="1"/>
    <xf numFmtId="4" fontId="7" fillId="0" borderId="4" xfId="0" applyNumberFormat="1" applyFont="1" applyBorder="1"/>
    <xf numFmtId="4" fontId="7" fillId="0" borderId="4" xfId="0" applyNumberFormat="1" applyFont="1" applyBorder="1" applyAlignment="1"/>
    <xf numFmtId="0" fontId="7" fillId="0" borderId="0" xfId="0" applyFont="1" applyAlignment="1">
      <alignment horizontal="left"/>
    </xf>
    <xf numFmtId="165" fontId="0" fillId="0" borderId="0" xfId="0" applyNumberFormat="1"/>
    <xf numFmtId="165" fontId="7" fillId="0" borderId="0" xfId="0" applyNumberFormat="1" applyFont="1"/>
    <xf numFmtId="0" fontId="29" fillId="0" borderId="0" xfId="0" applyFont="1" applyAlignment="1">
      <alignment horizontal="left"/>
    </xf>
    <xf numFmtId="3" fontId="7" fillId="0" borderId="0" xfId="0" applyNumberFormat="1" applyFont="1"/>
    <xf numFmtId="0" fontId="0" fillId="0" borderId="0" xfId="0" applyFill="1"/>
    <xf numFmtId="10" fontId="0" fillId="0" borderId="0" xfId="0" applyNumberFormat="1" applyFill="1" applyAlignment="1">
      <alignment vertical="center" wrapText="1"/>
    </xf>
    <xf numFmtId="0" fontId="7" fillId="0" borderId="0" xfId="0" applyFont="1" applyAlignment="1"/>
    <xf numFmtId="2" fontId="0" fillId="0" borderId="0" xfId="0" applyNumberFormat="1"/>
    <xf numFmtId="3" fontId="7" fillId="3" borderId="1" xfId="5" applyNumberFormat="1" applyFont="1" applyFill="1" applyBorder="1" applyAlignment="1"/>
    <xf numFmtId="10" fontId="7" fillId="0" borderId="1" xfId="6" applyNumberFormat="1" applyFont="1" applyBorder="1" applyAlignment="1"/>
    <xf numFmtId="166" fontId="0" fillId="0" borderId="1" xfId="0" applyNumberFormat="1" applyBorder="1"/>
    <xf numFmtId="0" fontId="0" fillId="0" borderId="1" xfId="0" applyBorder="1"/>
    <xf numFmtId="4" fontId="0" fillId="0" borderId="1" xfId="0" applyNumberFormat="1" applyBorder="1"/>
    <xf numFmtId="166" fontId="0" fillId="3" borderId="1" xfId="0" applyNumberFormat="1" applyFill="1" applyBorder="1"/>
    <xf numFmtId="3" fontId="27" fillId="3" borderId="1" xfId="0" applyNumberFormat="1" applyFont="1" applyFill="1" applyBorder="1"/>
    <xf numFmtId="3" fontId="27" fillId="0" borderId="1" xfId="0" applyNumberFormat="1" applyFont="1" applyBorder="1"/>
    <xf numFmtId="3" fontId="0" fillId="0" borderId="1" xfId="0" applyNumberFormat="1" applyBorder="1"/>
    <xf numFmtId="0" fontId="7" fillId="0" borderId="1" xfId="0" applyFont="1" applyBorder="1" applyAlignment="1">
      <alignment horizontal="left"/>
    </xf>
    <xf numFmtId="0" fontId="7" fillId="0" borderId="1" xfId="6" applyFont="1" applyBorder="1" applyAlignment="1">
      <alignment horizontal="right" wrapText="1"/>
    </xf>
    <xf numFmtId="3" fontId="7" fillId="0" borderId="1" xfId="6" applyNumberFormat="1" applyFont="1" applyFill="1" applyBorder="1"/>
    <xf numFmtId="0" fontId="7" fillId="0" borderId="1" xfId="0" applyFont="1" applyBorder="1"/>
    <xf numFmtId="10" fontId="0" fillId="0" borderId="0" xfId="0" applyNumberFormat="1"/>
    <xf numFmtId="0" fontId="29" fillId="0" borderId="0" xfId="0" applyFont="1"/>
    <xf numFmtId="0" fontId="29" fillId="0" borderId="0" xfId="0" applyFont="1" applyAlignment="1">
      <alignment wrapText="1"/>
    </xf>
    <xf numFmtId="167" fontId="0" fillId="0" borderId="0" xfId="0" applyNumberFormat="1"/>
    <xf numFmtId="0" fontId="7" fillId="0" borderId="0" xfId="0" applyFont="1" applyAlignment="1">
      <alignment horizontal="center" vertical="center"/>
    </xf>
    <xf numFmtId="1" fontId="27" fillId="0" borderId="1" xfId="0" applyNumberFormat="1" applyFont="1" applyFill="1" applyBorder="1" applyAlignment="1">
      <alignment horizontal="right"/>
    </xf>
    <xf numFmtId="1" fontId="27" fillId="0" borderId="9" xfId="0" applyNumberFormat="1" applyFont="1" applyFill="1" applyBorder="1" applyAlignment="1">
      <alignment horizontal="right"/>
    </xf>
    <xf numFmtId="0" fontId="7" fillId="0" borderId="1" xfId="0" applyFont="1" applyBorder="1" applyAlignment="1"/>
    <xf numFmtId="167" fontId="7" fillId="0" borderId="0" xfId="0" applyNumberFormat="1" applyFont="1"/>
    <xf numFmtId="0" fontId="7" fillId="0" borderId="0" xfId="0" applyFont="1" applyAlignment="1">
      <alignment vertical="center"/>
    </xf>
    <xf numFmtId="0" fontId="7" fillId="3" borderId="0" xfId="0" applyFont="1" applyFill="1" applyAlignment="1">
      <alignment vertical="center"/>
    </xf>
    <xf numFmtId="3" fontId="30" fillId="0" borderId="1" xfId="3" applyNumberFormat="1" applyFont="1" applyBorder="1" applyAlignment="1">
      <alignment wrapText="1"/>
    </xf>
    <xf numFmtId="3" fontId="31" fillId="0" borderId="1" xfId="0" applyNumberFormat="1" applyFont="1" applyBorder="1" applyAlignment="1">
      <alignment wrapText="1"/>
    </xf>
    <xf numFmtId="4" fontId="31" fillId="0" borderId="1" xfId="0" applyNumberFormat="1" applyFont="1" applyBorder="1" applyAlignment="1">
      <alignment wrapText="1"/>
    </xf>
    <xf numFmtId="0" fontId="7" fillId="0" borderId="1" xfId="0" applyFont="1" applyBorder="1" applyAlignment="1">
      <alignment horizontal="right" wrapText="1"/>
    </xf>
    <xf numFmtId="3" fontId="32" fillId="0" borderId="1" xfId="0" applyNumberFormat="1" applyFont="1" applyBorder="1" applyAlignment="1"/>
    <xf numFmtId="10" fontId="32" fillId="0" borderId="1" xfId="0" applyNumberFormat="1" applyFont="1" applyBorder="1" applyAlignment="1"/>
    <xf numFmtId="2" fontId="7" fillId="0" borderId="0" xfId="0" applyNumberFormat="1" applyFont="1" applyAlignment="1">
      <alignment wrapText="1"/>
    </xf>
    <xf numFmtId="10" fontId="7" fillId="0" borderId="0" xfId="0" applyNumberFormat="1" applyFont="1"/>
    <xf numFmtId="4" fontId="32" fillId="0" borderId="1" xfId="0" applyNumberFormat="1" applyFont="1" applyFill="1" applyBorder="1" applyAlignment="1">
      <alignment horizontal="right"/>
    </xf>
    <xf numFmtId="4" fontId="32" fillId="0" borderId="1" xfId="0" applyNumberFormat="1" applyFont="1" applyBorder="1" applyAlignment="1">
      <alignment horizontal="right"/>
    </xf>
    <xf numFmtId="4" fontId="32" fillId="8" borderId="1" xfId="0" applyNumberFormat="1" applyFont="1" applyFill="1" applyBorder="1" applyAlignment="1">
      <alignment horizontal="right"/>
    </xf>
    <xf numFmtId="4" fontId="32" fillId="3" borderId="1" xfId="0" applyNumberFormat="1" applyFont="1" applyFill="1" applyBorder="1" applyAlignment="1">
      <alignment horizontal="right"/>
    </xf>
    <xf numFmtId="4" fontId="0" fillId="0" borderId="0" xfId="0" applyNumberFormat="1" applyFill="1"/>
    <xf numFmtId="2" fontId="0" fillId="0" borderId="0" xfId="0" applyNumberFormat="1" applyFill="1"/>
    <xf numFmtId="1" fontId="7" fillId="0" borderId="1" xfId="0" applyNumberFormat="1" applyFont="1" applyBorder="1" applyAlignment="1">
      <alignment horizontal="left" wrapText="1"/>
    </xf>
    <xf numFmtId="0" fontId="33" fillId="0" borderId="0" xfId="7"/>
    <xf numFmtId="0" fontId="36" fillId="0" borderId="12" xfId="7" applyNumberFormat="1" applyFont="1" applyBorder="1" applyAlignment="1">
      <alignment horizontal="center" vertical="center" wrapText="1"/>
    </xf>
    <xf numFmtId="0" fontId="29" fillId="0" borderId="12" xfId="7" applyNumberFormat="1" applyFont="1" applyBorder="1" applyAlignment="1">
      <alignment horizontal="left" wrapText="1"/>
    </xf>
    <xf numFmtId="3" fontId="29" fillId="0" borderId="12" xfId="7" applyNumberFormat="1" applyFont="1" applyBorder="1" applyAlignment="1">
      <alignment horizontal="right" vertical="center" wrapText="1"/>
    </xf>
    <xf numFmtId="3" fontId="37" fillId="9" borderId="12" xfId="7" applyNumberFormat="1" applyFont="1" applyFill="1" applyBorder="1" applyAlignment="1">
      <alignment horizontal="right" vertical="center" wrapText="1"/>
    </xf>
    <xf numFmtId="3" fontId="37" fillId="7" borderId="12" xfId="7" applyNumberFormat="1" applyFont="1" applyFill="1" applyBorder="1" applyAlignment="1">
      <alignment horizontal="center" vertical="center" wrapText="1"/>
    </xf>
    <xf numFmtId="3" fontId="37" fillId="10" borderId="12" xfId="7" applyNumberFormat="1" applyFont="1" applyFill="1" applyBorder="1" applyAlignment="1">
      <alignment horizontal="right" vertical="center" wrapText="1"/>
    </xf>
    <xf numFmtId="1" fontId="29" fillId="0" borderId="12" xfId="7" applyNumberFormat="1" applyFont="1" applyBorder="1" applyAlignment="1">
      <alignment horizontal="right" vertical="center" wrapText="1"/>
    </xf>
    <xf numFmtId="0" fontId="29" fillId="0" borderId="12" xfId="7" applyNumberFormat="1" applyFont="1" applyBorder="1" applyAlignment="1">
      <alignment horizontal="right" vertical="center" wrapText="1"/>
    </xf>
    <xf numFmtId="0" fontId="37" fillId="9" borderId="12" xfId="7" applyNumberFormat="1" applyFont="1" applyFill="1" applyBorder="1" applyAlignment="1">
      <alignment horizontal="right" vertical="center" wrapText="1"/>
    </xf>
    <xf numFmtId="1" fontId="37" fillId="7" borderId="12" xfId="7" applyNumberFormat="1" applyFont="1" applyFill="1" applyBorder="1" applyAlignment="1">
      <alignment horizontal="center" vertical="center" wrapText="1"/>
    </xf>
    <xf numFmtId="1" fontId="37" fillId="10" borderId="12" xfId="7" applyNumberFormat="1" applyFont="1" applyFill="1" applyBorder="1" applyAlignment="1">
      <alignment horizontal="right" vertical="center" wrapText="1"/>
    </xf>
    <xf numFmtId="3" fontId="37" fillId="0" borderId="12" xfId="7" applyNumberFormat="1" applyFont="1" applyBorder="1" applyAlignment="1">
      <alignment horizontal="right" vertical="center" wrapText="1"/>
    </xf>
    <xf numFmtId="0" fontId="33" fillId="0" borderId="0" xfId="8"/>
    <xf numFmtId="0" fontId="36" fillId="0" borderId="12" xfId="8" applyNumberFormat="1" applyFont="1" applyBorder="1" applyAlignment="1">
      <alignment horizontal="center" vertical="center" wrapText="1"/>
    </xf>
    <xf numFmtId="0" fontId="29" fillId="0" borderId="12" xfId="8" applyNumberFormat="1" applyFont="1" applyBorder="1" applyAlignment="1">
      <alignment horizontal="left" wrapText="1"/>
    </xf>
    <xf numFmtId="3" fontId="29" fillId="0" borderId="12" xfId="8" applyNumberFormat="1" applyFont="1" applyBorder="1" applyAlignment="1">
      <alignment horizontal="right" vertical="center" wrapText="1"/>
    </xf>
    <xf numFmtId="3" fontId="37" fillId="10" borderId="12" xfId="8" applyNumberFormat="1" applyFont="1" applyFill="1" applyBorder="1" applyAlignment="1">
      <alignment horizontal="right" vertical="center" wrapText="1"/>
    </xf>
    <xf numFmtId="168" fontId="37" fillId="9" borderId="12" xfId="8" applyNumberFormat="1" applyFont="1" applyFill="1" applyBorder="1" applyAlignment="1">
      <alignment horizontal="center" vertical="center" wrapText="1"/>
    </xf>
    <xf numFmtId="2" fontId="37" fillId="9" borderId="12" xfId="8" applyNumberFormat="1" applyFont="1" applyFill="1" applyBorder="1" applyAlignment="1">
      <alignment horizontal="center" vertical="center" wrapText="1"/>
    </xf>
    <xf numFmtId="1" fontId="29" fillId="0" borderId="12" xfId="8" applyNumberFormat="1" applyFont="1" applyBorder="1" applyAlignment="1">
      <alignment horizontal="right" vertical="center" wrapText="1"/>
    </xf>
    <xf numFmtId="0" fontId="29" fillId="0" borderId="12" xfId="8" applyNumberFormat="1" applyFont="1" applyBorder="1" applyAlignment="1">
      <alignment horizontal="right" vertical="center" wrapText="1"/>
    </xf>
    <xf numFmtId="1" fontId="37" fillId="10" borderId="12" xfId="8" applyNumberFormat="1" applyFont="1" applyFill="1" applyBorder="1" applyAlignment="1">
      <alignment horizontal="right" vertical="center" wrapText="1"/>
    </xf>
    <xf numFmtId="1" fontId="37" fillId="9" borderId="12" xfId="8" applyNumberFormat="1" applyFont="1" applyFill="1" applyBorder="1" applyAlignment="1">
      <alignment horizontal="center" vertical="center" wrapText="1"/>
    </xf>
    <xf numFmtId="3" fontId="37" fillId="0" borderId="12" xfId="8" applyNumberFormat="1" applyFont="1" applyBorder="1" applyAlignment="1">
      <alignment horizontal="right" vertical="center" wrapText="1"/>
    </xf>
    <xf numFmtId="0" fontId="37" fillId="9" borderId="12" xfId="8" applyNumberFormat="1" applyFont="1" applyFill="1" applyBorder="1" applyAlignment="1">
      <alignment horizontal="center" vertical="center" wrapText="1"/>
    </xf>
    <xf numFmtId="0" fontId="33" fillId="0" borderId="0" xfId="7" applyAlignment="1">
      <alignment wrapText="1"/>
    </xf>
    <xf numFmtId="0" fontId="11" fillId="0" borderId="1" xfId="0" applyFont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vertical="center" wrapText="1"/>
    </xf>
    <xf numFmtId="3" fontId="7" fillId="0" borderId="1" xfId="9" applyNumberFormat="1" applyFont="1" applyFill="1" applyBorder="1" applyAlignment="1">
      <alignment horizontal="right" vertical="center" wrapText="1"/>
    </xf>
    <xf numFmtId="3" fontId="7" fillId="11" borderId="1" xfId="9" applyNumberFormat="1" applyFont="1" applyFill="1" applyBorder="1" applyAlignment="1">
      <alignment horizontal="right" vertical="center" wrapText="1"/>
    </xf>
    <xf numFmtId="3" fontId="32" fillId="0" borderId="1" xfId="0" applyNumberFormat="1" applyFont="1" applyBorder="1"/>
    <xf numFmtId="0" fontId="42" fillId="7" borderId="8" xfId="3" applyNumberFormat="1" applyFont="1" applyFill="1" applyBorder="1" applyAlignment="1">
      <alignment horizontal="center" vertical="center" wrapText="1"/>
    </xf>
    <xf numFmtId="0" fontId="6" fillId="8" borderId="1" xfId="0" applyFont="1" applyFill="1" applyBorder="1"/>
    <xf numFmtId="2" fontId="42" fillId="7" borderId="3" xfId="3" applyNumberFormat="1" applyFont="1" applyFill="1" applyBorder="1" applyAlignment="1">
      <alignment vertical="center" wrapText="1"/>
    </xf>
    <xf numFmtId="0" fontId="42" fillId="7" borderId="1" xfId="3" applyNumberFormat="1" applyFont="1" applyFill="1" applyBorder="1" applyAlignment="1">
      <alignment horizontal="center" vertical="center" wrapText="1"/>
    </xf>
    <xf numFmtId="0" fontId="29" fillId="0" borderId="0" xfId="7" applyNumberFormat="1" applyFont="1" applyAlignment="1">
      <alignment wrapText="1"/>
    </xf>
    <xf numFmtId="0" fontId="42" fillId="7" borderId="1" xfId="3" applyNumberFormat="1" applyFont="1" applyFill="1" applyBorder="1" applyAlignment="1">
      <alignment horizontal="left" vertical="center" wrapText="1"/>
    </xf>
    <xf numFmtId="0" fontId="6" fillId="7" borderId="1" xfId="0" applyFont="1" applyFill="1" applyBorder="1" applyAlignment="1">
      <alignment horizontal="center" vertical="center" wrapText="1"/>
    </xf>
    <xf numFmtId="3" fontId="42" fillId="7" borderId="8" xfId="3" applyNumberFormat="1" applyFont="1" applyFill="1" applyBorder="1" applyAlignment="1">
      <alignment horizontal="center" vertical="center" wrapText="1"/>
    </xf>
    <xf numFmtId="0" fontId="6" fillId="7" borderId="8" xfId="0" applyFont="1" applyFill="1" applyBorder="1" applyAlignment="1">
      <alignment horizontal="center" vertical="center" wrapText="1"/>
    </xf>
    <xf numFmtId="2" fontId="6" fillId="7" borderId="8" xfId="0" applyNumberFormat="1" applyFont="1" applyFill="1" applyBorder="1" applyAlignment="1">
      <alignment horizontal="center" vertical="center" wrapText="1"/>
    </xf>
    <xf numFmtId="4" fontId="6" fillId="7" borderId="8" xfId="3" applyNumberFormat="1" applyFont="1" applyFill="1" applyBorder="1" applyAlignment="1">
      <alignment horizontal="center" vertical="center" wrapText="1"/>
    </xf>
    <xf numFmtId="4" fontId="42" fillId="7" borderId="1" xfId="3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1" fontId="6" fillId="0" borderId="1" xfId="0" applyNumberFormat="1" applyFont="1" applyBorder="1" applyAlignment="1">
      <alignment horizontal="center" wrapText="1"/>
    </xf>
    <xf numFmtId="1" fontId="6" fillId="0" borderId="1" xfId="0" applyNumberFormat="1" applyFont="1" applyBorder="1" applyAlignment="1">
      <alignment horizontal="center"/>
    </xf>
    <xf numFmtId="0" fontId="6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center" vertical="center"/>
    </xf>
    <xf numFmtId="1" fontId="6" fillId="0" borderId="1" xfId="0" applyNumberFormat="1" applyFont="1" applyBorder="1" applyAlignment="1">
      <alignment horizontal="center" vertical="center" wrapText="1"/>
    </xf>
    <xf numFmtId="1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2" fontId="6" fillId="0" borderId="0" xfId="0" applyNumberFormat="1" applyFont="1"/>
    <xf numFmtId="3" fontId="42" fillId="3" borderId="1" xfId="3" applyNumberFormat="1" applyFont="1" applyFill="1" applyBorder="1" applyAlignment="1">
      <alignment horizontal="center" vertical="center" wrapText="1"/>
    </xf>
    <xf numFmtId="2" fontId="6" fillId="3" borderId="0" xfId="0" applyNumberFormat="1" applyFont="1" applyFill="1"/>
    <xf numFmtId="0" fontId="6" fillId="3" borderId="0" xfId="0" applyFont="1" applyFill="1"/>
    <xf numFmtId="164" fontId="6" fillId="0" borderId="1" xfId="0" applyNumberFormat="1" applyFont="1" applyBorder="1" applyAlignment="1">
      <alignment horizontal="center" wrapText="1"/>
    </xf>
    <xf numFmtId="164" fontId="6" fillId="0" borderId="1" xfId="0" applyNumberFormat="1" applyFont="1" applyBorder="1" applyAlignment="1">
      <alignment horizontal="center"/>
    </xf>
    <xf numFmtId="4" fontId="43" fillId="3" borderId="1" xfId="0" applyNumberFormat="1" applyFont="1" applyFill="1" applyBorder="1"/>
    <xf numFmtId="0" fontId="11" fillId="0" borderId="0" xfId="0" applyFont="1" applyAlignment="1">
      <alignment vertical="center" wrapText="1"/>
    </xf>
    <xf numFmtId="0" fontId="21" fillId="6" borderId="1" xfId="0" applyNumberFormat="1" applyFont="1" applyFill="1" applyBorder="1" applyAlignment="1">
      <alignment horizontal="left" vertical="top" wrapText="1" indent="1"/>
    </xf>
    <xf numFmtId="0" fontId="44" fillId="6" borderId="1" xfId="0" applyNumberFormat="1" applyFont="1" applyFill="1" applyBorder="1" applyAlignment="1">
      <alignment horizontal="left" vertical="top" wrapText="1" indent="2"/>
    </xf>
    <xf numFmtId="1" fontId="14" fillId="0" borderId="1" xfId="1" applyNumberFormat="1" applyFont="1" applyBorder="1" applyAlignment="1">
      <alignment horizontal="center"/>
    </xf>
    <xf numFmtId="1" fontId="44" fillId="6" borderId="1" xfId="1" applyNumberFormat="1" applyFont="1" applyFill="1" applyBorder="1" applyAlignment="1">
      <alignment horizontal="center" vertical="center" wrapText="1"/>
    </xf>
    <xf numFmtId="1" fontId="12" fillId="0" borderId="1" xfId="1" applyNumberFormat="1" applyFont="1" applyBorder="1" applyAlignment="1">
      <alignment horizontal="center"/>
    </xf>
    <xf numFmtId="3" fontId="17" fillId="0" borderId="0" xfId="2" applyNumberFormat="1" applyFont="1" applyBorder="1" applyAlignment="1">
      <alignment horizontal="right" vertical="center" wrapText="1"/>
    </xf>
    <xf numFmtId="3" fontId="16" fillId="3" borderId="1" xfId="1" applyNumberFormat="1" applyFont="1" applyFill="1" applyBorder="1" applyAlignment="1">
      <alignment horizontal="center" vertical="center"/>
    </xf>
    <xf numFmtId="3" fontId="13" fillId="0" borderId="1" xfId="1" applyNumberFormat="1" applyFont="1" applyBorder="1" applyAlignment="1">
      <alignment horizontal="center"/>
    </xf>
    <xf numFmtId="3" fontId="14" fillId="0" borderId="1" xfId="1" applyNumberFormat="1" applyFont="1" applyBorder="1" applyAlignment="1">
      <alignment horizontal="center"/>
    </xf>
    <xf numFmtId="3" fontId="44" fillId="6" borderId="1" xfId="1" applyNumberFormat="1" applyFont="1" applyFill="1" applyBorder="1" applyAlignment="1">
      <alignment horizontal="center" vertical="center" wrapText="1"/>
    </xf>
    <xf numFmtId="3" fontId="12" fillId="0" borderId="1" xfId="1" applyNumberFormat="1" applyFont="1" applyBorder="1" applyAlignment="1">
      <alignment horizontal="center"/>
    </xf>
    <xf numFmtId="3" fontId="2" fillId="0" borderId="0" xfId="1" applyNumberFormat="1"/>
    <xf numFmtId="4" fontId="14" fillId="0" borderId="1" xfId="0" applyNumberFormat="1" applyFont="1" applyBorder="1" applyAlignment="1">
      <alignment horizontal="center"/>
    </xf>
    <xf numFmtId="0" fontId="19" fillId="6" borderId="1" xfId="0" applyNumberFormat="1" applyFont="1" applyFill="1" applyBorder="1" applyAlignment="1">
      <alignment horizontal="left" vertical="top" wrapText="1" indent="2"/>
    </xf>
    <xf numFmtId="0" fontId="17" fillId="0" borderId="1" xfId="0" applyFont="1" applyBorder="1" applyAlignment="1">
      <alignment horizontal="center"/>
    </xf>
    <xf numFmtId="4" fontId="17" fillId="0" borderId="1" xfId="0" applyNumberFormat="1" applyFont="1" applyBorder="1" applyAlignment="1">
      <alignment horizontal="center"/>
    </xf>
    <xf numFmtId="3" fontId="45" fillId="0" borderId="1" xfId="0" applyNumberFormat="1" applyFont="1" applyBorder="1" applyAlignment="1">
      <alignment horizontal="center" vertical="center" wrapText="1"/>
    </xf>
    <xf numFmtId="4" fontId="45" fillId="0" borderId="1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vertical="center" wrapText="1"/>
    </xf>
    <xf numFmtId="0" fontId="16" fillId="0" borderId="1" xfId="0" applyFont="1" applyBorder="1" applyAlignment="1">
      <alignment horizontal="left" vertical="center" wrapText="1"/>
    </xf>
    <xf numFmtId="3" fontId="17" fillId="0" borderId="1" xfId="0" applyNumberFormat="1" applyFont="1" applyFill="1" applyBorder="1" applyAlignment="1">
      <alignment horizontal="right" vertical="center" wrapText="1"/>
    </xf>
    <xf numFmtId="4" fontId="17" fillId="0" borderId="1" xfId="0" applyNumberFormat="1" applyFont="1" applyFill="1" applyBorder="1" applyAlignment="1">
      <alignment horizontal="right" vertical="center" wrapText="1"/>
    </xf>
    <xf numFmtId="3" fontId="16" fillId="0" borderId="1" xfId="0" applyNumberFormat="1" applyFont="1" applyBorder="1" applyAlignment="1">
      <alignment horizontal="right" vertical="center" wrapText="1"/>
    </xf>
    <xf numFmtId="4" fontId="16" fillId="0" borderId="1" xfId="0" applyNumberFormat="1" applyFont="1" applyBorder="1" applyAlignment="1">
      <alignment horizontal="right" vertical="center" wrapText="1"/>
    </xf>
    <xf numFmtId="4" fontId="16" fillId="0" borderId="1" xfId="10" applyNumberFormat="1" applyFont="1" applyBorder="1" applyAlignment="1">
      <alignment horizontal="right" vertical="center" wrapText="1"/>
    </xf>
    <xf numFmtId="3" fontId="13" fillId="0" borderId="1" xfId="1" applyNumberFormat="1" applyFont="1" applyBorder="1" applyAlignment="1">
      <alignment horizontal="right"/>
    </xf>
    <xf numFmtId="3" fontId="14" fillId="0" borderId="1" xfId="1" applyNumberFormat="1" applyFont="1" applyBorder="1" applyAlignment="1">
      <alignment horizontal="right"/>
    </xf>
    <xf numFmtId="4" fontId="13" fillId="0" borderId="1" xfId="1" applyNumberFormat="1" applyFont="1" applyBorder="1" applyAlignment="1">
      <alignment horizontal="right"/>
    </xf>
    <xf numFmtId="4" fontId="14" fillId="0" borderId="1" xfId="1" applyNumberFormat="1" applyFont="1" applyBorder="1" applyAlignment="1">
      <alignment horizontal="right"/>
    </xf>
    <xf numFmtId="0" fontId="12" fillId="3" borderId="4" xfId="1" applyNumberFormat="1" applyFont="1" applyFill="1" applyBorder="1" applyAlignment="1">
      <alignment horizontal="center" vertical="center" wrapText="1"/>
    </xf>
    <xf numFmtId="4" fontId="12" fillId="3" borderId="1" xfId="1" applyNumberFormat="1" applyFont="1" applyFill="1" applyBorder="1" applyAlignment="1">
      <alignment horizontal="right" vertical="center"/>
    </xf>
    <xf numFmtId="3" fontId="12" fillId="3" borderId="1" xfId="1" applyNumberFormat="1" applyFont="1" applyFill="1" applyBorder="1" applyAlignment="1">
      <alignment horizontal="right" vertical="center"/>
    </xf>
    <xf numFmtId="0" fontId="14" fillId="0" borderId="0" xfId="0" applyFont="1"/>
    <xf numFmtId="3" fontId="11" fillId="3" borderId="1" xfId="0" applyNumberFormat="1" applyFont="1" applyFill="1" applyBorder="1" applyAlignment="1">
      <alignment horizontal="center" vertical="center" wrapText="1"/>
    </xf>
    <xf numFmtId="4" fontId="11" fillId="3" borderId="1" xfId="0" applyNumberFormat="1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/>
    </xf>
    <xf numFmtId="1" fontId="21" fillId="6" borderId="1" xfId="0" applyNumberFormat="1" applyFont="1" applyFill="1" applyBorder="1" applyAlignment="1">
      <alignment horizontal="center" wrapText="1"/>
    </xf>
    <xf numFmtId="4" fontId="21" fillId="6" borderId="1" xfId="0" applyNumberFormat="1" applyFont="1" applyFill="1" applyBorder="1" applyAlignment="1">
      <alignment horizontal="center" wrapText="1"/>
    </xf>
    <xf numFmtId="0" fontId="44" fillId="6" borderId="1" xfId="0" applyNumberFormat="1" applyFont="1" applyFill="1" applyBorder="1" applyAlignment="1">
      <alignment horizontal="left" wrapText="1"/>
    </xf>
    <xf numFmtId="1" fontId="44" fillId="6" borderId="1" xfId="0" applyNumberFormat="1" applyFont="1" applyFill="1" applyBorder="1" applyAlignment="1">
      <alignment horizontal="center" wrapText="1"/>
    </xf>
    <xf numFmtId="4" fontId="44" fillId="6" borderId="1" xfId="0" applyNumberFormat="1" applyFont="1" applyFill="1" applyBorder="1" applyAlignment="1">
      <alignment horizontal="center" wrapText="1"/>
    </xf>
    <xf numFmtId="1" fontId="14" fillId="0" borderId="1" xfId="0" applyNumberFormat="1" applyFont="1" applyBorder="1" applyAlignment="1">
      <alignment horizontal="center"/>
    </xf>
    <xf numFmtId="4" fontId="14" fillId="0" borderId="1" xfId="0" applyNumberFormat="1" applyFont="1" applyBorder="1" applyAlignment="1">
      <alignment horizontal="center" vertical="center"/>
    </xf>
    <xf numFmtId="3" fontId="11" fillId="0" borderId="1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3" fontId="11" fillId="0" borderId="1" xfId="0" applyNumberFormat="1" applyFont="1" applyBorder="1" applyAlignment="1">
      <alignment horizontal="center" vertical="center" wrapText="1"/>
    </xf>
    <xf numFmtId="3" fontId="12" fillId="0" borderId="1" xfId="0" applyNumberFormat="1" applyFont="1" applyBorder="1" applyAlignment="1">
      <alignment horizontal="center"/>
    </xf>
    <xf numFmtId="3" fontId="14" fillId="0" borderId="1" xfId="0" applyNumberFormat="1" applyFont="1" applyBorder="1" applyAlignment="1">
      <alignment horizontal="center"/>
    </xf>
    <xf numFmtId="3" fontId="14" fillId="0" borderId="1" xfId="0" applyNumberFormat="1" applyFont="1" applyFill="1" applyBorder="1" applyAlignment="1">
      <alignment horizontal="center" vertical="center" wrapText="1"/>
    </xf>
    <xf numFmtId="3" fontId="18" fillId="0" borderId="1" xfId="0" applyNumberFormat="1" applyFont="1" applyFill="1" applyBorder="1" applyAlignment="1">
      <alignment horizontal="right" vertical="center" wrapText="1"/>
    </xf>
    <xf numFmtId="4" fontId="18" fillId="0" borderId="1" xfId="0" applyNumberFormat="1" applyFont="1" applyFill="1" applyBorder="1" applyAlignment="1">
      <alignment horizontal="right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21" fillId="12" borderId="1" xfId="0" applyNumberFormat="1" applyFont="1" applyFill="1" applyBorder="1" applyAlignment="1">
      <alignment horizontal="left" vertical="top" wrapText="1" indent="1"/>
    </xf>
    <xf numFmtId="3" fontId="12" fillId="12" borderId="1" xfId="1" applyNumberFormat="1" applyFont="1" applyFill="1" applyBorder="1" applyAlignment="1">
      <alignment horizontal="right" vertical="center"/>
    </xf>
    <xf numFmtId="4" fontId="12" fillId="12" borderId="1" xfId="1" applyNumberFormat="1" applyFont="1" applyFill="1" applyBorder="1" applyAlignment="1">
      <alignment horizontal="right" vertical="center"/>
    </xf>
    <xf numFmtId="0" fontId="12" fillId="12" borderId="4" xfId="1" applyNumberFormat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3" fontId="11" fillId="0" borderId="1" xfId="0" applyNumberFormat="1" applyFont="1" applyFill="1" applyBorder="1" applyAlignment="1">
      <alignment horizontal="center" vertical="center" wrapText="1"/>
    </xf>
    <xf numFmtId="4" fontId="14" fillId="0" borderId="1" xfId="0" applyNumberFormat="1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4" fontId="11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vertical="center" wrapText="1"/>
    </xf>
    <xf numFmtId="0" fontId="12" fillId="0" borderId="0" xfId="0" applyFont="1" applyBorder="1" applyAlignment="1">
      <alignment horizontal="left" vertical="center" wrapText="1"/>
    </xf>
    <xf numFmtId="3" fontId="11" fillId="0" borderId="0" xfId="0" applyNumberFormat="1" applyFont="1" applyBorder="1" applyAlignment="1">
      <alignment horizontal="center" vertical="center" wrapText="1"/>
    </xf>
    <xf numFmtId="4" fontId="11" fillId="0" borderId="0" xfId="0" applyNumberFormat="1" applyFont="1" applyBorder="1" applyAlignment="1">
      <alignment horizontal="center" vertical="center" wrapText="1"/>
    </xf>
    <xf numFmtId="0" fontId="47" fillId="0" borderId="0" xfId="12" applyFont="1" applyAlignment="1">
      <alignment horizontal="right" vertical="top"/>
    </xf>
    <xf numFmtId="0" fontId="1" fillId="0" borderId="0" xfId="12"/>
    <xf numFmtId="0" fontId="1" fillId="0" borderId="0" xfId="12" applyFill="1"/>
    <xf numFmtId="1" fontId="44" fillId="6" borderId="1" xfId="12" applyNumberFormat="1" applyFont="1" applyFill="1" applyBorder="1" applyAlignment="1">
      <alignment horizontal="right" wrapText="1"/>
    </xf>
    <xf numFmtId="4" fontId="44" fillId="6" borderId="1" xfId="12" applyNumberFormat="1" applyFont="1" applyFill="1" applyBorder="1" applyAlignment="1">
      <alignment wrapText="1"/>
    </xf>
    <xf numFmtId="3" fontId="14" fillId="0" borderId="1" xfId="12" applyNumberFormat="1" applyFont="1" applyBorder="1" applyAlignment="1">
      <alignment horizontal="right" wrapText="1"/>
    </xf>
    <xf numFmtId="1" fontId="13" fillId="7" borderId="1" xfId="12" applyNumberFormat="1" applyFont="1" applyFill="1" applyBorder="1" applyAlignment="1">
      <alignment horizontal="right"/>
    </xf>
    <xf numFmtId="4" fontId="13" fillId="7" borderId="1" xfId="12" applyNumberFormat="1" applyFont="1" applyFill="1" applyBorder="1" applyAlignment="1"/>
    <xf numFmtId="3" fontId="44" fillId="6" borderId="1" xfId="12" applyNumberFormat="1" applyFont="1" applyFill="1" applyBorder="1" applyAlignment="1">
      <alignment horizontal="right" wrapText="1"/>
    </xf>
    <xf numFmtId="3" fontId="14" fillId="0" borderId="1" xfId="12" applyNumberFormat="1" applyFont="1" applyFill="1" applyBorder="1" applyAlignment="1">
      <alignment horizontal="right" wrapText="1"/>
    </xf>
    <xf numFmtId="1" fontId="44" fillId="6" borderId="1" xfId="12" applyNumberFormat="1" applyFont="1" applyFill="1" applyBorder="1" applyAlignment="1">
      <alignment horizontal="right" vertical="center" wrapText="1"/>
    </xf>
    <xf numFmtId="4" fontId="44" fillId="6" borderId="1" xfId="12" applyNumberFormat="1" applyFont="1" applyFill="1" applyBorder="1" applyAlignment="1">
      <alignment vertical="center" wrapText="1"/>
    </xf>
    <xf numFmtId="3" fontId="14" fillId="0" borderId="1" xfId="12" applyNumberFormat="1" applyFont="1" applyBorder="1" applyAlignment="1">
      <alignment horizontal="right" vertical="center" wrapText="1"/>
    </xf>
    <xf numFmtId="0" fontId="1" fillId="0" borderId="0" xfId="12" applyAlignment="1">
      <alignment horizontal="right" vertical="top"/>
    </xf>
    <xf numFmtId="4" fontId="11" fillId="0" borderId="0" xfId="12" applyNumberFormat="1" applyFont="1"/>
    <xf numFmtId="3" fontId="11" fillId="0" borderId="0" xfId="12" applyNumberFormat="1" applyFont="1"/>
    <xf numFmtId="3" fontId="11" fillId="0" borderId="1" xfId="12" applyNumberFormat="1" applyFont="1" applyBorder="1"/>
    <xf numFmtId="4" fontId="11" fillId="0" borderId="1" xfId="12" applyNumberFormat="1" applyFont="1" applyBorder="1"/>
    <xf numFmtId="0" fontId="12" fillId="0" borderId="8" xfId="12" applyFont="1" applyBorder="1" applyAlignment="1">
      <alignment horizontal="right"/>
    </xf>
    <xf numFmtId="0" fontId="13" fillId="0" borderId="8" xfId="12" applyFont="1" applyBorder="1" applyAlignment="1">
      <alignment horizontal="right" wrapText="1"/>
    </xf>
    <xf numFmtId="0" fontId="21" fillId="0" borderId="8" xfId="12" applyFont="1" applyBorder="1" applyAlignment="1">
      <alignment horizontal="right" wrapText="1"/>
    </xf>
    <xf numFmtId="0" fontId="12" fillId="0" borderId="8" xfId="12" applyFont="1" applyFill="1" applyBorder="1" applyAlignment="1">
      <alignment horizontal="right"/>
    </xf>
    <xf numFmtId="1" fontId="21" fillId="6" borderId="16" xfId="12" applyNumberFormat="1" applyFont="1" applyFill="1" applyBorder="1" applyAlignment="1">
      <alignment horizontal="right" wrapText="1"/>
    </xf>
    <xf numFmtId="0" fontId="46" fillId="0" borderId="0" xfId="12" applyFont="1" applyAlignment="1">
      <alignment horizontal="left" vertical="top"/>
    </xf>
    <xf numFmtId="0" fontId="13" fillId="0" borderId="8" xfId="12" applyFont="1" applyFill="1" applyBorder="1" applyAlignment="1">
      <alignment horizontal="right" wrapText="1"/>
    </xf>
    <xf numFmtId="1" fontId="44" fillId="0" borderId="1" xfId="12" applyNumberFormat="1" applyFont="1" applyFill="1" applyBorder="1" applyAlignment="1">
      <alignment horizontal="right" wrapText="1"/>
    </xf>
    <xf numFmtId="4" fontId="44" fillId="0" borderId="1" xfId="12" applyNumberFormat="1" applyFont="1" applyFill="1" applyBorder="1" applyAlignment="1">
      <alignment wrapText="1"/>
    </xf>
    <xf numFmtId="0" fontId="14" fillId="0" borderId="1" xfId="12" applyFont="1" applyFill="1" applyBorder="1" applyAlignment="1">
      <alignment horizontal="center" vertical="top" wrapText="1"/>
    </xf>
    <xf numFmtId="0" fontId="14" fillId="0" borderId="7" xfId="12" applyFont="1" applyFill="1" applyBorder="1" applyAlignment="1">
      <alignment horizontal="center" vertical="top" wrapText="1"/>
    </xf>
    <xf numFmtId="0" fontId="21" fillId="12" borderId="1" xfId="0" applyNumberFormat="1" applyFont="1" applyFill="1" applyBorder="1" applyAlignment="1">
      <alignment horizontal="left" vertical="top" wrapText="1"/>
    </xf>
    <xf numFmtId="0" fontId="12" fillId="12" borderId="4" xfId="1" applyNumberFormat="1" applyFont="1" applyFill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0" fontId="21" fillId="14" borderId="1" xfId="0" applyNumberFormat="1" applyFont="1" applyFill="1" applyBorder="1" applyAlignment="1">
      <alignment horizontal="left" wrapText="1"/>
    </xf>
    <xf numFmtId="1" fontId="21" fillId="14" borderId="1" xfId="0" applyNumberFormat="1" applyFont="1" applyFill="1" applyBorder="1" applyAlignment="1">
      <alignment horizontal="center" wrapText="1"/>
    </xf>
    <xf numFmtId="4" fontId="21" fillId="14" borderId="1" xfId="0" applyNumberFormat="1" applyFont="1" applyFill="1" applyBorder="1" applyAlignment="1">
      <alignment horizontal="center" wrapText="1"/>
    </xf>
    <xf numFmtId="0" fontId="13" fillId="14" borderId="0" xfId="0" applyFont="1" applyFill="1" applyAlignment="1">
      <alignment horizontal="justify" vertical="center"/>
    </xf>
    <xf numFmtId="1" fontId="21" fillId="3" borderId="1" xfId="0" applyNumberFormat="1" applyFont="1" applyFill="1" applyBorder="1" applyAlignment="1">
      <alignment horizontal="center" wrapText="1"/>
    </xf>
    <xf numFmtId="4" fontId="21" fillId="3" borderId="1" xfId="0" applyNumberFormat="1" applyFont="1" applyFill="1" applyBorder="1" applyAlignment="1">
      <alignment horizontal="center" wrapText="1"/>
    </xf>
    <xf numFmtId="0" fontId="51" fillId="0" borderId="0" xfId="1" applyFont="1"/>
    <xf numFmtId="3" fontId="52" fillId="0" borderId="0" xfId="1" applyNumberFormat="1" applyFont="1"/>
    <xf numFmtId="0" fontId="24" fillId="0" borderId="0" xfId="0" applyFont="1"/>
    <xf numFmtId="3" fontId="11" fillId="3" borderId="1" xfId="1" applyNumberFormat="1" applyFont="1" applyFill="1" applyBorder="1" applyAlignment="1">
      <alignment horizontal="center" vertical="center"/>
    </xf>
    <xf numFmtId="4" fontId="48" fillId="0" borderId="0" xfId="2" applyNumberFormat="1" applyFont="1" applyBorder="1" applyAlignment="1">
      <alignment horizontal="right" vertical="center" wrapText="1"/>
    </xf>
    <xf numFmtId="4" fontId="11" fillId="3" borderId="1" xfId="1" applyNumberFormat="1" applyFont="1" applyFill="1" applyBorder="1" applyAlignment="1">
      <alignment horizontal="center" vertical="center"/>
    </xf>
    <xf numFmtId="4" fontId="14" fillId="0" borderId="1" xfId="0" applyNumberFormat="1" applyFont="1" applyBorder="1"/>
    <xf numFmtId="4" fontId="14" fillId="0" borderId="0" xfId="0" applyNumberFormat="1" applyFont="1"/>
    <xf numFmtId="4" fontId="24" fillId="0" borderId="0" xfId="0" applyNumberFormat="1" applyFont="1"/>
    <xf numFmtId="0" fontId="13" fillId="12" borderId="1" xfId="0" applyFont="1" applyFill="1" applyBorder="1"/>
    <xf numFmtId="4" fontId="13" fillId="12" borderId="1" xfId="0" applyNumberFormat="1" applyFont="1" applyFill="1" applyBorder="1"/>
    <xf numFmtId="0" fontId="13" fillId="0" borderId="1" xfId="0" applyFont="1" applyBorder="1"/>
    <xf numFmtId="4" fontId="13" fillId="0" borderId="1" xfId="0" applyNumberFormat="1" applyFont="1" applyBorder="1"/>
    <xf numFmtId="0" fontId="44" fillId="0" borderId="1" xfId="12" applyFont="1" applyBorder="1" applyAlignment="1">
      <alignment horizontal="center" vertical="center"/>
    </xf>
    <xf numFmtId="0" fontId="44" fillId="0" borderId="3" xfId="12" applyFont="1" applyBorder="1" applyAlignment="1">
      <alignment horizontal="center" vertical="center"/>
    </xf>
    <xf numFmtId="0" fontId="44" fillId="0" borderId="1" xfId="12" applyFont="1" applyBorder="1" applyAlignment="1">
      <alignment horizontal="center" vertical="center" wrapText="1"/>
    </xf>
    <xf numFmtId="0" fontId="44" fillId="0" borderId="3" xfId="12" applyFont="1" applyBorder="1" applyAlignment="1">
      <alignment horizontal="center" vertical="center" wrapText="1"/>
    </xf>
    <xf numFmtId="0" fontId="14" fillId="0" borderId="3" xfId="12" applyFont="1" applyBorder="1" applyAlignment="1">
      <alignment horizontal="center" vertical="center" wrapText="1"/>
    </xf>
    <xf numFmtId="0" fontId="47" fillId="0" borderId="0" xfId="12" applyFont="1" applyAlignment="1">
      <alignment horizontal="center" vertical="center"/>
    </xf>
    <xf numFmtId="0" fontId="14" fillId="0" borderId="1" xfId="12" applyFont="1" applyBorder="1" applyAlignment="1">
      <alignment horizontal="center" vertical="center" wrapText="1"/>
    </xf>
    <xf numFmtId="0" fontId="44" fillId="0" borderId="1" xfId="12" applyFont="1" applyFill="1" applyBorder="1" applyAlignment="1">
      <alignment horizontal="center" vertical="center"/>
    </xf>
    <xf numFmtId="0" fontId="14" fillId="0" borderId="1" xfId="12" applyFont="1" applyFill="1" applyBorder="1" applyAlignment="1">
      <alignment horizontal="center" vertical="center" wrapText="1"/>
    </xf>
    <xf numFmtId="0" fontId="1" fillId="0" borderId="0" xfId="12" applyAlignment="1">
      <alignment horizontal="center" vertical="center"/>
    </xf>
    <xf numFmtId="0" fontId="54" fillId="0" borderId="0" xfId="0" applyFont="1" applyAlignment="1">
      <alignment horizontal="right" wrapText="1"/>
    </xf>
    <xf numFmtId="0" fontId="9" fillId="0" borderId="1" xfId="1" applyFont="1" applyBorder="1"/>
    <xf numFmtId="0" fontId="50" fillId="0" borderId="0" xfId="0" applyFont="1" applyAlignment="1">
      <alignment vertical="center" wrapText="1"/>
    </xf>
    <xf numFmtId="0" fontId="13" fillId="7" borderId="1" xfId="12" applyFont="1" applyFill="1" applyBorder="1" applyAlignment="1"/>
    <xf numFmtId="0" fontId="13" fillId="7" borderId="8" xfId="12" applyFont="1" applyFill="1" applyBorder="1" applyAlignment="1"/>
    <xf numFmtId="1" fontId="13" fillId="7" borderId="1" xfId="12" applyNumberFormat="1" applyFont="1" applyFill="1" applyBorder="1" applyAlignment="1"/>
    <xf numFmtId="3" fontId="13" fillId="7" borderId="1" xfId="12" applyNumberFormat="1" applyFont="1" applyFill="1" applyBorder="1" applyAlignment="1"/>
    <xf numFmtId="0" fontId="1" fillId="0" borderId="1" xfId="12" applyBorder="1" applyAlignment="1">
      <alignment horizontal="center" vertical="center"/>
    </xf>
    <xf numFmtId="0" fontId="46" fillId="0" borderId="1" xfId="12" applyFont="1" applyBorder="1" applyAlignment="1">
      <alignment horizontal="left" vertical="top"/>
    </xf>
    <xf numFmtId="0" fontId="55" fillId="0" borderId="1" xfId="12" applyFont="1" applyBorder="1" applyAlignment="1">
      <alignment horizontal="left" vertical="top"/>
    </xf>
    <xf numFmtId="1" fontId="50" fillId="0" borderId="1" xfId="12" applyNumberFormat="1" applyFont="1" applyBorder="1"/>
    <xf numFmtId="0" fontId="13" fillId="0" borderId="8" xfId="12" applyFont="1" applyBorder="1" applyAlignment="1">
      <alignment horizontal="center" vertical="center" wrapText="1"/>
    </xf>
    <xf numFmtId="4" fontId="44" fillId="6" borderId="1" xfId="12" applyNumberFormat="1" applyFont="1" applyFill="1" applyBorder="1" applyAlignment="1">
      <alignment horizontal="right" vertical="center" wrapText="1"/>
    </xf>
    <xf numFmtId="3" fontId="11" fillId="0" borderId="1" xfId="12" applyNumberFormat="1" applyFont="1" applyBorder="1" applyAlignment="1">
      <alignment horizontal="right" vertical="center"/>
    </xf>
    <xf numFmtId="4" fontId="11" fillId="0" borderId="1" xfId="12" applyNumberFormat="1" applyFont="1" applyBorder="1" applyAlignment="1">
      <alignment horizontal="right" vertical="center"/>
    </xf>
    <xf numFmtId="4" fontId="13" fillId="7" borderId="1" xfId="12" applyNumberFormat="1" applyFont="1" applyFill="1" applyBorder="1" applyAlignment="1">
      <alignment horizontal="right"/>
    </xf>
    <xf numFmtId="4" fontId="50" fillId="0" borderId="1" xfId="12" applyNumberFormat="1" applyFont="1" applyBorder="1"/>
    <xf numFmtId="3" fontId="11" fillId="5" borderId="1" xfId="0" applyNumberFormat="1" applyFont="1" applyFill="1" applyBorder="1" applyAlignment="1">
      <alignment horizontal="center" vertical="center" wrapText="1"/>
    </xf>
    <xf numFmtId="4" fontId="11" fillId="5" borderId="1" xfId="0" applyNumberFormat="1" applyFont="1" applyFill="1" applyBorder="1" applyAlignment="1">
      <alignment horizontal="center" vertical="center" wrapText="1"/>
    </xf>
    <xf numFmtId="3" fontId="14" fillId="5" borderId="1" xfId="0" applyNumberFormat="1" applyFont="1" applyFill="1" applyBorder="1" applyAlignment="1">
      <alignment horizontal="center" vertical="center" wrapText="1"/>
    </xf>
    <xf numFmtId="4" fontId="14" fillId="5" borderId="1" xfId="0" applyNumberFormat="1" applyFont="1" applyFill="1" applyBorder="1" applyAlignment="1">
      <alignment horizontal="center" vertical="center" wrapText="1"/>
    </xf>
    <xf numFmtId="0" fontId="0" fillId="5" borderId="0" xfId="0" applyFill="1"/>
    <xf numFmtId="4" fontId="0" fillId="5" borderId="0" xfId="0" applyNumberFormat="1" applyFill="1"/>
    <xf numFmtId="0" fontId="21" fillId="5" borderId="1" xfId="0" applyNumberFormat="1" applyFont="1" applyFill="1" applyBorder="1" applyAlignment="1">
      <alignment horizontal="left" vertical="top" wrapText="1" indent="1"/>
    </xf>
    <xf numFmtId="1" fontId="21" fillId="5" borderId="1" xfId="0" applyNumberFormat="1" applyFont="1" applyFill="1" applyBorder="1" applyAlignment="1">
      <alignment horizontal="center" wrapText="1"/>
    </xf>
    <xf numFmtId="4" fontId="21" fillId="5" borderId="1" xfId="0" applyNumberFormat="1" applyFont="1" applyFill="1" applyBorder="1" applyAlignment="1">
      <alignment horizontal="center" wrapText="1"/>
    </xf>
    <xf numFmtId="0" fontId="21" fillId="5" borderId="1" xfId="0" applyNumberFormat="1" applyFont="1" applyFill="1" applyBorder="1" applyAlignment="1">
      <alignment horizontal="left" wrapText="1"/>
    </xf>
    <xf numFmtId="0" fontId="12" fillId="13" borderId="8" xfId="0" applyNumberFormat="1" applyFont="1" applyFill="1" applyBorder="1" applyAlignment="1">
      <alignment horizontal="center" vertical="center" wrapText="1"/>
    </xf>
    <xf numFmtId="0" fontId="35" fillId="13" borderId="14" xfId="0" applyFont="1" applyFill="1" applyBorder="1" applyAlignment="1">
      <alignment horizontal="center" vertical="center"/>
    </xf>
    <xf numFmtId="0" fontId="35" fillId="13" borderId="9" xfId="0" applyFont="1" applyFill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11" fillId="3" borderId="3" xfId="0" applyNumberFormat="1" applyFont="1" applyFill="1" applyBorder="1" applyAlignment="1">
      <alignment horizontal="center" vertical="center" wrapText="1"/>
    </xf>
    <xf numFmtId="0" fontId="11" fillId="3" borderId="4" xfId="0" applyNumberFormat="1" applyFont="1" applyFill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2" fillId="13" borderId="14" xfId="0" applyNumberFormat="1" applyFont="1" applyFill="1" applyBorder="1" applyAlignment="1">
      <alignment horizontal="center" vertical="center" wrapText="1"/>
    </xf>
    <xf numFmtId="0" fontId="12" fillId="13" borderId="9" xfId="0" applyNumberFormat="1" applyFont="1" applyFill="1" applyBorder="1" applyAlignment="1">
      <alignment horizontal="center" vertical="center" wrapText="1"/>
    </xf>
    <xf numFmtId="0" fontId="16" fillId="0" borderId="3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17" fillId="0" borderId="0" xfId="2" applyFont="1" applyBorder="1" applyAlignment="1">
      <alignment horizontal="right" wrapText="1"/>
    </xf>
    <xf numFmtId="0" fontId="11" fillId="0" borderId="0" xfId="0" applyFont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9" fillId="13" borderId="1" xfId="0" applyNumberFormat="1" applyFont="1" applyFill="1" applyBorder="1" applyAlignment="1">
      <alignment horizontal="center" vertical="center" wrapText="1"/>
    </xf>
    <xf numFmtId="0" fontId="9" fillId="13" borderId="8" xfId="0" applyNumberFormat="1" applyFont="1" applyFill="1" applyBorder="1" applyAlignment="1">
      <alignment horizontal="center" vertical="center" wrapText="1"/>
    </xf>
    <xf numFmtId="0" fontId="9" fillId="13" borderId="14" xfId="0" applyNumberFormat="1" applyFont="1" applyFill="1" applyBorder="1" applyAlignment="1">
      <alignment horizontal="center" vertical="center" wrapText="1"/>
    </xf>
    <xf numFmtId="0" fontId="9" fillId="13" borderId="9" xfId="0" applyNumberFormat="1" applyFont="1" applyFill="1" applyBorder="1" applyAlignment="1">
      <alignment horizontal="center" vertical="center" wrapText="1"/>
    </xf>
    <xf numFmtId="0" fontId="14" fillId="0" borderId="0" xfId="2" applyFont="1" applyBorder="1" applyAlignment="1">
      <alignment horizontal="right" wrapText="1"/>
    </xf>
    <xf numFmtId="0" fontId="50" fillId="0" borderId="0" xfId="0" applyFont="1" applyAlignment="1">
      <alignment horizontal="center" vertical="center" wrapText="1"/>
    </xf>
    <xf numFmtId="0" fontId="14" fillId="0" borderId="8" xfId="0" applyNumberFormat="1" applyFont="1" applyBorder="1" applyAlignment="1">
      <alignment horizontal="center" vertical="center" wrapText="1"/>
    </xf>
    <xf numFmtId="0" fontId="14" fillId="0" borderId="9" xfId="0" applyNumberFormat="1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/>
    </xf>
    <xf numFmtId="0" fontId="14" fillId="0" borderId="9" xfId="0" applyFont="1" applyBorder="1" applyAlignment="1">
      <alignment horizontal="center" vertical="center"/>
    </xf>
    <xf numFmtId="0" fontId="14" fillId="0" borderId="8" xfId="0" applyFont="1" applyBorder="1" applyAlignment="1">
      <alignment horizontal="center" wrapText="1"/>
    </xf>
    <xf numFmtId="0" fontId="14" fillId="0" borderId="9" xfId="0" applyFont="1" applyBorder="1" applyAlignment="1">
      <alignment horizontal="center" wrapText="1"/>
    </xf>
    <xf numFmtId="0" fontId="22" fillId="0" borderId="2" xfId="12" applyFont="1" applyFill="1" applyBorder="1" applyAlignment="1">
      <alignment horizontal="center" vertical="center" wrapText="1"/>
    </xf>
    <xf numFmtId="0" fontId="44" fillId="0" borderId="1" xfId="12" applyFont="1" applyFill="1" applyBorder="1" applyAlignment="1">
      <alignment horizontal="center" vertical="top" wrapText="1"/>
    </xf>
    <xf numFmtId="0" fontId="44" fillId="0" borderId="1" xfId="12" applyFont="1" applyBorder="1" applyAlignment="1">
      <alignment horizontal="center" vertical="center"/>
    </xf>
    <xf numFmtId="0" fontId="13" fillId="7" borderId="1" xfId="12" applyFont="1" applyFill="1" applyBorder="1" applyAlignment="1">
      <alignment horizontal="right"/>
    </xf>
    <xf numFmtId="0" fontId="13" fillId="7" borderId="8" xfId="12" applyFont="1" applyFill="1" applyBorder="1" applyAlignment="1">
      <alignment horizontal="right"/>
    </xf>
    <xf numFmtId="0" fontId="11" fillId="0" borderId="3" xfId="12" applyFont="1" applyBorder="1" applyAlignment="1">
      <alignment horizontal="center" vertical="center" wrapText="1"/>
    </xf>
    <xf numFmtId="0" fontId="11" fillId="0" borderId="7" xfId="12" applyFont="1" applyBorder="1" applyAlignment="1">
      <alignment horizontal="center" vertical="center" wrapText="1"/>
    </xf>
    <xf numFmtId="0" fontId="1" fillId="0" borderId="7" xfId="12" applyBorder="1" applyAlignment="1">
      <alignment horizontal="center" vertical="center" wrapText="1"/>
    </xf>
    <xf numFmtId="0" fontId="44" fillId="0" borderId="3" xfId="12" applyFont="1" applyBorder="1" applyAlignment="1">
      <alignment horizontal="center" vertical="center"/>
    </xf>
    <xf numFmtId="0" fontId="44" fillId="0" borderId="7" xfId="12" applyFont="1" applyBorder="1" applyAlignment="1">
      <alignment horizontal="center" vertical="center"/>
    </xf>
    <xf numFmtId="0" fontId="44" fillId="0" borderId="4" xfId="12" applyFont="1" applyBorder="1" applyAlignment="1">
      <alignment horizontal="center" vertical="center"/>
    </xf>
    <xf numFmtId="0" fontId="14" fillId="0" borderId="1" xfId="12" applyFont="1" applyFill="1" applyBorder="1" applyAlignment="1">
      <alignment horizontal="center" vertical="top" wrapText="1"/>
    </xf>
    <xf numFmtId="0" fontId="14" fillId="0" borderId="1" xfId="12" applyFont="1" applyBorder="1" applyAlignment="1">
      <alignment horizontal="center" vertical="center" wrapText="1"/>
    </xf>
    <xf numFmtId="0" fontId="14" fillId="0" borderId="3" xfId="12" applyFont="1" applyFill="1" applyBorder="1" applyAlignment="1">
      <alignment horizontal="center" vertical="top" wrapText="1"/>
    </xf>
    <xf numFmtId="0" fontId="14" fillId="0" borderId="7" xfId="12" applyFont="1" applyFill="1" applyBorder="1" applyAlignment="1">
      <alignment horizontal="center" vertical="top" wrapText="1"/>
    </xf>
    <xf numFmtId="0" fontId="11" fillId="0" borderId="7" xfId="12" applyFont="1" applyFill="1" applyBorder="1" applyAlignment="1">
      <alignment horizontal="center" vertical="top" wrapText="1"/>
    </xf>
    <xf numFmtId="0" fontId="14" fillId="0" borderId="3" xfId="12" applyFont="1" applyBorder="1" applyAlignment="1">
      <alignment horizontal="center" vertical="center" wrapText="1"/>
    </xf>
    <xf numFmtId="0" fontId="14" fillId="0" borderId="7" xfId="12" applyFont="1" applyBorder="1" applyAlignment="1">
      <alignment horizontal="center" vertical="center" wrapText="1"/>
    </xf>
    <xf numFmtId="4" fontId="11" fillId="0" borderId="8" xfId="0" applyNumberFormat="1" applyFont="1" applyBorder="1" applyAlignment="1">
      <alignment horizontal="center" vertical="center" wrapText="1"/>
    </xf>
    <xf numFmtId="4" fontId="11" fillId="0" borderId="9" xfId="0" applyNumberFormat="1" applyFont="1" applyBorder="1" applyAlignment="1">
      <alignment horizontal="center" vertical="center" wrapText="1"/>
    </xf>
    <xf numFmtId="0" fontId="53" fillId="0" borderId="0" xfId="12" applyFont="1" applyAlignment="1">
      <alignment horizontal="right" vertical="top" wrapText="1"/>
    </xf>
    <xf numFmtId="0" fontId="54" fillId="0" borderId="0" xfId="0" applyFont="1" applyAlignment="1">
      <alignment horizontal="right" vertical="top" wrapText="1"/>
    </xf>
    <xf numFmtId="0" fontId="0" fillId="0" borderId="2" xfId="0" applyBorder="1" applyAlignment="1"/>
    <xf numFmtId="3" fontId="17" fillId="0" borderId="0" xfId="12" applyNumberFormat="1" applyFont="1" applyFill="1" applyBorder="1" applyAlignment="1">
      <alignment horizontal="right" vertical="center" wrapText="1"/>
    </xf>
    <xf numFmtId="0" fontId="48" fillId="0" borderId="3" xfId="12" applyFont="1" applyFill="1" applyBorder="1" applyAlignment="1">
      <alignment horizontal="center" vertical="top" wrapText="1"/>
    </xf>
    <xf numFmtId="0" fontId="48" fillId="0" borderId="4" xfId="12" applyFont="1" applyFill="1" applyBorder="1" applyAlignment="1">
      <alignment horizontal="center" vertical="top" wrapText="1"/>
    </xf>
    <xf numFmtId="0" fontId="47" fillId="0" borderId="3" xfId="12" applyFont="1" applyFill="1" applyBorder="1" applyAlignment="1">
      <alignment horizontal="center" vertical="center" wrapText="1"/>
    </xf>
    <xf numFmtId="0" fontId="47" fillId="0" borderId="4" xfId="12" applyFont="1" applyFill="1" applyBorder="1" applyAlignment="1">
      <alignment horizontal="center" vertical="center" wrapText="1"/>
    </xf>
    <xf numFmtId="0" fontId="49" fillId="0" borderId="1" xfId="12" applyFont="1" applyFill="1" applyBorder="1" applyAlignment="1">
      <alignment horizontal="center" vertical="center" wrapText="1"/>
    </xf>
    <xf numFmtId="0" fontId="21" fillId="6" borderId="8" xfId="0" applyNumberFormat="1" applyFont="1" applyFill="1" applyBorder="1" applyAlignment="1">
      <alignment horizontal="center" vertical="top" wrapText="1"/>
    </xf>
    <xf numFmtId="0" fontId="44" fillId="6" borderId="14" xfId="0" applyNumberFormat="1" applyFont="1" applyFill="1" applyBorder="1" applyAlignment="1">
      <alignment horizontal="center" vertical="top" wrapText="1"/>
    </xf>
    <xf numFmtId="0" fontId="44" fillId="6" borderId="9" xfId="0" applyNumberFormat="1" applyFont="1" applyFill="1" applyBorder="1" applyAlignment="1">
      <alignment horizontal="center" vertical="top" wrapText="1"/>
    </xf>
    <xf numFmtId="0" fontId="12" fillId="3" borderId="8" xfId="0" applyNumberFormat="1" applyFont="1" applyFill="1" applyBorder="1" applyAlignment="1">
      <alignment horizontal="center" vertical="center" wrapText="1"/>
    </xf>
    <xf numFmtId="0" fontId="35" fillId="0" borderId="14" xfId="0" applyFont="1" applyBorder="1" applyAlignment="1">
      <alignment horizontal="center" vertical="center"/>
    </xf>
    <xf numFmtId="0" fontId="35" fillId="0" borderId="9" xfId="0" applyFont="1" applyBorder="1" applyAlignment="1">
      <alignment horizontal="center" vertical="center"/>
    </xf>
    <xf numFmtId="0" fontId="50" fillId="0" borderId="2" xfId="0" applyFont="1" applyBorder="1" applyAlignment="1">
      <alignment horizontal="center" vertical="center" wrapText="1"/>
    </xf>
    <xf numFmtId="0" fontId="13" fillId="0" borderId="1" xfId="0" applyFont="1" applyBorder="1" applyAlignment="1"/>
    <xf numFmtId="0" fontId="7" fillId="0" borderId="0" xfId="11" applyFont="1" applyFill="1" applyAlignment="1">
      <alignment horizontal="right" vertical="center" wrapText="1"/>
    </xf>
    <xf numFmtId="0" fontId="11" fillId="0" borderId="15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12" fillId="5" borderId="8" xfId="0" applyFont="1" applyFill="1" applyBorder="1" applyAlignment="1">
      <alignment horizontal="left" vertical="center" wrapText="1"/>
    </xf>
    <xf numFmtId="0" fontId="12" fillId="5" borderId="9" xfId="0" applyFont="1" applyFill="1" applyBorder="1" applyAlignment="1">
      <alignment horizontal="left" vertical="center" wrapText="1"/>
    </xf>
    <xf numFmtId="0" fontId="14" fillId="0" borderId="8" xfId="1" applyFont="1" applyBorder="1" applyAlignment="1">
      <alignment horizontal="center" vertical="center" wrapText="1"/>
    </xf>
    <xf numFmtId="0" fontId="14" fillId="0" borderId="9" xfId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1" fillId="3" borderId="3" xfId="1" applyNumberFormat="1" applyFont="1" applyFill="1" applyBorder="1" applyAlignment="1">
      <alignment horizontal="center" vertical="center" wrapText="1"/>
    </xf>
    <xf numFmtId="0" fontId="11" fillId="3" borderId="4" xfId="1" applyNumberFormat="1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top" wrapText="1"/>
    </xf>
    <xf numFmtId="0" fontId="9" fillId="0" borderId="2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3" fillId="3" borderId="1" xfId="0" applyFont="1" applyFill="1" applyBorder="1" applyAlignment="1">
      <alignment horizontal="center" vertical="center" wrapText="1"/>
    </xf>
    <xf numFmtId="4" fontId="3" fillId="3" borderId="1" xfId="0" applyNumberFormat="1" applyFont="1" applyFill="1" applyBorder="1" applyAlignment="1">
      <alignment horizontal="center" vertical="top" wrapText="1"/>
    </xf>
    <xf numFmtId="0" fontId="0" fillId="0" borderId="3" xfId="0" applyNumberFormat="1" applyFont="1" applyBorder="1" applyAlignment="1">
      <alignment horizontal="center" vertical="center" textRotation="90" wrapText="1"/>
    </xf>
    <xf numFmtId="0" fontId="0" fillId="0" borderId="7" xfId="0" applyNumberFormat="1" applyFont="1" applyBorder="1" applyAlignment="1">
      <alignment horizontal="center" vertical="center" textRotation="90" wrapText="1"/>
    </xf>
    <xf numFmtId="0" fontId="0" fillId="0" borderId="4" xfId="0" applyNumberFormat="1" applyFont="1" applyBorder="1" applyAlignment="1">
      <alignment horizontal="center" vertical="center" textRotation="90" wrapText="1"/>
    </xf>
    <xf numFmtId="0" fontId="0" fillId="0" borderId="1" xfId="0" applyNumberFormat="1" applyFont="1" applyBorder="1" applyAlignment="1">
      <alignment horizontal="left" vertical="center"/>
    </xf>
    <xf numFmtId="0" fontId="8" fillId="0" borderId="0" xfId="0" applyNumberFormat="1" applyFont="1" applyAlignment="1">
      <alignment horizontal="center" vertical="center"/>
    </xf>
    <xf numFmtId="0" fontId="0" fillId="0" borderId="3" xfId="0" applyNumberFormat="1" applyFont="1" applyBorder="1" applyAlignment="1">
      <alignment horizontal="center" vertical="center"/>
    </xf>
    <xf numFmtId="0" fontId="0" fillId="0" borderId="4" xfId="0" applyNumberFormat="1" applyFont="1" applyBorder="1" applyAlignment="1">
      <alignment horizontal="center" vertical="center"/>
    </xf>
    <xf numFmtId="0" fontId="6" fillId="0" borderId="3" xfId="0" applyNumberFormat="1" applyFont="1" applyBorder="1" applyAlignment="1">
      <alignment horizontal="left" wrapText="1"/>
    </xf>
    <xf numFmtId="0" fontId="0" fillId="0" borderId="3" xfId="0" applyNumberFormat="1" applyFont="1" applyBorder="1" applyAlignment="1">
      <alignment horizontal="left" wrapText="1"/>
    </xf>
    <xf numFmtId="0" fontId="0" fillId="0" borderId="5" xfId="0" applyNumberFormat="1" applyFont="1" applyBorder="1" applyAlignment="1">
      <alignment horizontal="left" wrapText="1"/>
    </xf>
    <xf numFmtId="0" fontId="0" fillId="0" borderId="6" xfId="0" applyNumberFormat="1" applyFont="1" applyBorder="1" applyAlignment="1">
      <alignment horizontal="left" wrapText="1"/>
    </xf>
    <xf numFmtId="0" fontId="0" fillId="0" borderId="1" xfId="0" applyNumberFormat="1" applyFont="1" applyBorder="1" applyAlignment="1">
      <alignment horizontal="center" vertical="center"/>
    </xf>
    <xf numFmtId="0" fontId="6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horizontal="right" wrapText="1"/>
    </xf>
    <xf numFmtId="0" fontId="7" fillId="0" borderId="8" xfId="9" applyFont="1" applyFill="1" applyBorder="1" applyAlignment="1">
      <alignment horizontal="center" vertical="center" wrapText="1"/>
    </xf>
    <xf numFmtId="0" fontId="7" fillId="0" borderId="14" xfId="9" applyFont="1" applyFill="1" applyBorder="1" applyAlignment="1">
      <alignment horizontal="center" vertical="center" wrapText="1"/>
    </xf>
    <xf numFmtId="0" fontId="7" fillId="0" borderId="9" xfId="9" applyFont="1" applyFill="1" applyBorder="1" applyAlignment="1">
      <alignment horizontal="center" vertical="center" wrapText="1"/>
    </xf>
    <xf numFmtId="0" fontId="27" fillId="10" borderId="3" xfId="9" applyFont="1" applyFill="1" applyBorder="1" applyAlignment="1">
      <alignment horizontal="center" vertical="center" wrapText="1"/>
    </xf>
    <xf numFmtId="0" fontId="27" fillId="10" borderId="4" xfId="9" applyFont="1" applyFill="1" applyBorder="1" applyAlignment="1">
      <alignment horizontal="center" vertical="center" wrapText="1"/>
    </xf>
    <xf numFmtId="0" fontId="7" fillId="0" borderId="0" xfId="8" applyNumberFormat="1" applyFont="1" applyAlignment="1">
      <alignment horizontal="right" wrapText="1"/>
    </xf>
    <xf numFmtId="0" fontId="29" fillId="0" borderId="0" xfId="8" applyNumberFormat="1" applyFont="1" applyAlignment="1">
      <alignment horizontal="right" wrapText="1"/>
    </xf>
    <xf numFmtId="0" fontId="37" fillId="0" borderId="12" xfId="8" applyNumberFormat="1" applyFont="1" applyBorder="1" applyAlignment="1">
      <alignment horizontal="left" wrapText="1"/>
    </xf>
    <xf numFmtId="0" fontId="37" fillId="0" borderId="0" xfId="8" applyNumberFormat="1" applyFont="1" applyAlignment="1">
      <alignment horizontal="center" vertical="center" wrapText="1"/>
    </xf>
    <xf numFmtId="0" fontId="29" fillId="0" borderId="11" xfId="8" applyNumberFormat="1" applyFont="1" applyBorder="1" applyAlignment="1">
      <alignment horizontal="center" vertical="center" wrapText="1"/>
    </xf>
    <xf numFmtId="0" fontId="29" fillId="0" borderId="13" xfId="8" applyNumberFormat="1" applyFont="1" applyBorder="1" applyAlignment="1">
      <alignment horizontal="center" vertical="center" wrapText="1"/>
    </xf>
    <xf numFmtId="0" fontId="38" fillId="0" borderId="11" xfId="8" applyNumberFormat="1" applyFont="1" applyBorder="1" applyAlignment="1">
      <alignment horizontal="center" vertical="center" wrapText="1"/>
    </xf>
    <xf numFmtId="0" fontId="38" fillId="0" borderId="13" xfId="8" applyNumberFormat="1" applyFont="1" applyBorder="1" applyAlignment="1">
      <alignment horizontal="center" vertical="center" wrapText="1"/>
    </xf>
    <xf numFmtId="0" fontId="29" fillId="0" borderId="12" xfId="8" applyNumberFormat="1" applyFont="1" applyBorder="1" applyAlignment="1">
      <alignment horizontal="center" vertical="center" wrapText="1"/>
    </xf>
    <xf numFmtId="0" fontId="37" fillId="10" borderId="11" xfId="8" applyNumberFormat="1" applyFont="1" applyFill="1" applyBorder="1" applyAlignment="1">
      <alignment horizontal="center" vertical="center" wrapText="1"/>
    </xf>
    <xf numFmtId="0" fontId="37" fillId="10" borderId="13" xfId="8" applyNumberFormat="1" applyFont="1" applyFill="1" applyBorder="1" applyAlignment="1">
      <alignment horizontal="center" vertical="center" wrapText="1"/>
    </xf>
    <xf numFmtId="0" fontId="39" fillId="9" borderId="11" xfId="8" applyNumberFormat="1" applyFont="1" applyFill="1" applyBorder="1" applyAlignment="1">
      <alignment horizontal="center" vertical="center" wrapText="1"/>
    </xf>
    <xf numFmtId="0" fontId="39" fillId="9" borderId="13" xfId="8" applyNumberFormat="1" applyFont="1" applyFill="1" applyBorder="1" applyAlignment="1">
      <alignment horizontal="center" vertical="center" wrapText="1"/>
    </xf>
    <xf numFmtId="0" fontId="37" fillId="0" borderId="12" xfId="7" applyNumberFormat="1" applyFont="1" applyBorder="1" applyAlignment="1">
      <alignment horizontal="left" wrapText="1"/>
    </xf>
    <xf numFmtId="0" fontId="7" fillId="0" borderId="0" xfId="7" applyNumberFormat="1" applyFont="1" applyAlignment="1">
      <alignment horizontal="right" wrapText="1"/>
    </xf>
    <xf numFmtId="0" fontId="29" fillId="0" borderId="0" xfId="7" applyNumberFormat="1" applyFont="1" applyAlignment="1">
      <alignment horizontal="right" wrapText="1"/>
    </xf>
    <xf numFmtId="0" fontId="40" fillId="0" borderId="0" xfId="7" applyNumberFormat="1" applyFont="1" applyAlignment="1">
      <alignment horizontal="center" vertical="center" wrapText="1"/>
    </xf>
    <xf numFmtId="0" fontId="34" fillId="0" borderId="0" xfId="7" applyNumberFormat="1" applyFont="1" applyAlignment="1">
      <alignment horizontal="center" vertical="center" wrapText="1"/>
    </xf>
    <xf numFmtId="0" fontId="29" fillId="0" borderId="11" xfId="7" applyNumberFormat="1" applyFont="1" applyBorder="1" applyAlignment="1">
      <alignment horizontal="center" vertical="center" wrapText="1"/>
    </xf>
    <xf numFmtId="0" fontId="29" fillId="0" borderId="13" xfId="7" applyNumberFormat="1" applyFont="1" applyBorder="1" applyAlignment="1">
      <alignment horizontal="center" vertical="center" wrapText="1"/>
    </xf>
    <xf numFmtId="0" fontId="23" fillId="9" borderId="12" xfId="7" applyNumberFormat="1" applyFont="1" applyFill="1" applyBorder="1" applyAlignment="1">
      <alignment horizontal="center" vertical="center" wrapText="1"/>
    </xf>
    <xf numFmtId="0" fontId="35" fillId="9" borderId="11" xfId="7" applyNumberFormat="1" applyFont="1" applyFill="1" applyBorder="1" applyAlignment="1">
      <alignment horizontal="center" vertical="center" wrapText="1"/>
    </xf>
    <xf numFmtId="0" fontId="35" fillId="9" borderId="13" xfId="7" applyNumberFormat="1" applyFont="1" applyFill="1" applyBorder="1" applyAlignment="1">
      <alignment horizontal="center" vertical="center" wrapText="1"/>
    </xf>
    <xf numFmtId="0" fontId="23" fillId="7" borderId="12" xfId="7" applyNumberFormat="1" applyFont="1" applyFill="1" applyBorder="1" applyAlignment="1">
      <alignment horizontal="center" vertical="center" wrapText="1"/>
    </xf>
    <xf numFmtId="0" fontId="35" fillId="7" borderId="11" xfId="7" applyNumberFormat="1" applyFont="1" applyFill="1" applyBorder="1" applyAlignment="1">
      <alignment horizontal="center" vertical="center" wrapText="1"/>
    </xf>
    <xf numFmtId="0" fontId="35" fillId="7" borderId="13" xfId="7" applyNumberFormat="1" applyFont="1" applyFill="1" applyBorder="1" applyAlignment="1">
      <alignment horizontal="center" vertical="center" wrapText="1"/>
    </xf>
    <xf numFmtId="0" fontId="23" fillId="10" borderId="12" xfId="7" applyNumberFormat="1" applyFont="1" applyFill="1" applyBorder="1" applyAlignment="1">
      <alignment horizontal="center" vertical="center" wrapText="1"/>
    </xf>
    <xf numFmtId="0" fontId="35" fillId="10" borderId="11" xfId="7" applyNumberFormat="1" applyFont="1" applyFill="1" applyBorder="1" applyAlignment="1">
      <alignment horizontal="center" vertical="center" wrapText="1"/>
    </xf>
    <xf numFmtId="0" fontId="35" fillId="10" borderId="13" xfId="7" applyNumberFormat="1" applyFont="1" applyFill="1" applyBorder="1" applyAlignment="1">
      <alignment horizontal="center" vertical="center" wrapText="1"/>
    </xf>
    <xf numFmtId="0" fontId="24" fillId="0" borderId="0" xfId="0" applyFont="1" applyAlignment="1">
      <alignment horizontal="center" vertical="center" wrapText="1"/>
    </xf>
    <xf numFmtId="0" fontId="42" fillId="7" borderId="3" xfId="3" applyNumberFormat="1" applyFont="1" applyFill="1" applyBorder="1" applyAlignment="1">
      <alignment horizontal="left" wrapText="1"/>
    </xf>
    <xf numFmtId="0" fontId="42" fillId="7" borderId="7" xfId="3" applyNumberFormat="1" applyFont="1" applyFill="1" applyBorder="1" applyAlignment="1">
      <alignment horizontal="left" wrapText="1"/>
    </xf>
    <xf numFmtId="0" fontId="42" fillId="7" borderId="4" xfId="3" applyNumberFormat="1" applyFont="1" applyFill="1" applyBorder="1" applyAlignment="1">
      <alignment horizontal="left" wrapText="1"/>
    </xf>
    <xf numFmtId="0" fontId="6" fillId="8" borderId="3" xfId="0" applyFont="1" applyFill="1" applyBorder="1" applyAlignment="1">
      <alignment horizontal="center" vertical="center" wrapText="1"/>
    </xf>
    <xf numFmtId="0" fontId="6" fillId="8" borderId="7" xfId="0" applyFont="1" applyFill="1" applyBorder="1" applyAlignment="1">
      <alignment horizontal="center" vertical="center" wrapText="1"/>
    </xf>
    <xf numFmtId="0" fontId="6" fillId="8" borderId="4" xfId="0" applyFont="1" applyFill="1" applyBorder="1" applyAlignment="1">
      <alignment horizontal="center" vertical="center" wrapText="1"/>
    </xf>
    <xf numFmtId="0" fontId="6" fillId="7" borderId="3" xfId="0" applyFont="1" applyFill="1" applyBorder="1" applyAlignment="1">
      <alignment horizontal="center" vertical="center" wrapText="1"/>
    </xf>
    <xf numFmtId="0" fontId="6" fillId="7" borderId="7" xfId="0" applyFont="1" applyFill="1" applyBorder="1" applyAlignment="1">
      <alignment horizontal="center" vertical="center" wrapText="1"/>
    </xf>
    <xf numFmtId="0" fontId="6" fillId="7" borderId="4" xfId="0" applyFont="1" applyFill="1" applyBorder="1" applyAlignment="1">
      <alignment horizontal="center" vertical="center" wrapText="1"/>
    </xf>
    <xf numFmtId="0" fontId="24" fillId="0" borderId="0" xfId="0" applyFont="1" applyAlignment="1">
      <alignment horizontal="center" wrapText="1"/>
    </xf>
    <xf numFmtId="0" fontId="7" fillId="3" borderId="2" xfId="0" applyFont="1" applyFill="1" applyBorder="1" applyAlignment="1">
      <alignment horizontal="left" vertical="center" wrapText="1"/>
    </xf>
    <xf numFmtId="0" fontId="42" fillId="7" borderId="3" xfId="3" applyNumberFormat="1" applyFont="1" applyFill="1" applyBorder="1" applyAlignment="1">
      <alignment horizontal="center" vertical="center" wrapText="1"/>
    </xf>
    <xf numFmtId="0" fontId="42" fillId="7" borderId="4" xfId="3" applyNumberFormat="1" applyFont="1" applyFill="1" applyBorder="1" applyAlignment="1">
      <alignment horizontal="center" vertical="center" wrapText="1"/>
    </xf>
    <xf numFmtId="1" fontId="42" fillId="7" borderId="8" xfId="3" applyNumberFormat="1" applyFont="1" applyFill="1" applyBorder="1" applyAlignment="1">
      <alignment horizontal="center" vertical="center" wrapText="1"/>
    </xf>
    <xf numFmtId="1" fontId="42" fillId="7" borderId="9" xfId="3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3" fontId="42" fillId="7" borderId="8" xfId="3" applyNumberFormat="1" applyFont="1" applyFill="1" applyBorder="1" applyAlignment="1">
      <alignment horizontal="center" vertical="center" wrapText="1"/>
    </xf>
    <xf numFmtId="3" fontId="42" fillId="7" borderId="9" xfId="3" applyNumberFormat="1" applyFont="1" applyFill="1" applyBorder="1" applyAlignment="1">
      <alignment horizontal="center" vertical="center" wrapText="1"/>
    </xf>
    <xf numFmtId="0" fontId="6" fillId="7" borderId="8" xfId="0" applyFont="1" applyFill="1" applyBorder="1" applyAlignment="1">
      <alignment horizontal="center" vertical="center" wrapText="1"/>
    </xf>
    <xf numFmtId="0" fontId="6" fillId="7" borderId="9" xfId="0" applyFont="1" applyFill="1" applyBorder="1" applyAlignment="1">
      <alignment horizontal="center" vertical="center" wrapText="1"/>
    </xf>
    <xf numFmtId="2" fontId="6" fillId="7" borderId="8" xfId="0" applyNumberFormat="1" applyFont="1" applyFill="1" applyBorder="1" applyAlignment="1">
      <alignment horizontal="center" vertical="center" wrapText="1"/>
    </xf>
    <xf numFmtId="2" fontId="6" fillId="7" borderId="9" xfId="0" applyNumberFormat="1" applyFont="1" applyFill="1" applyBorder="1" applyAlignment="1">
      <alignment horizontal="center" vertical="center" wrapText="1"/>
    </xf>
    <xf numFmtId="4" fontId="6" fillId="7" borderId="8" xfId="3" applyNumberFormat="1" applyFont="1" applyFill="1" applyBorder="1" applyAlignment="1">
      <alignment horizontal="center" vertical="center" wrapText="1"/>
    </xf>
    <xf numFmtId="4" fontId="6" fillId="7" borderId="9" xfId="3" applyNumberFormat="1" applyFont="1" applyFill="1" applyBorder="1" applyAlignment="1">
      <alignment horizontal="center" vertical="center" wrapText="1"/>
    </xf>
    <xf numFmtId="4" fontId="42" fillId="7" borderId="8" xfId="3" applyNumberFormat="1" applyFont="1" applyFill="1" applyBorder="1" applyAlignment="1">
      <alignment horizontal="center" vertical="center" wrapText="1"/>
    </xf>
    <xf numFmtId="4" fontId="42" fillId="7" borderId="9" xfId="3" applyNumberFormat="1" applyFont="1" applyFill="1" applyBorder="1" applyAlignment="1">
      <alignment horizontal="center" vertical="center" wrapText="1"/>
    </xf>
    <xf numFmtId="1" fontId="42" fillId="7" borderId="1" xfId="3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left" wrapText="1"/>
    </xf>
    <xf numFmtId="0" fontId="42" fillId="7" borderId="1" xfId="3" applyNumberFormat="1" applyFont="1" applyFill="1" applyBorder="1" applyAlignment="1">
      <alignment horizontal="left" vertical="center" wrapText="1"/>
    </xf>
    <xf numFmtId="0" fontId="42" fillId="7" borderId="1" xfId="3" applyNumberFormat="1" applyFont="1" applyFill="1" applyBorder="1" applyAlignment="1">
      <alignment horizontal="center" vertical="center" wrapText="1"/>
    </xf>
    <xf numFmtId="3" fontId="42" fillId="7" borderId="1" xfId="3" applyNumberFormat="1" applyFont="1" applyFill="1" applyBorder="1" applyAlignment="1">
      <alignment horizontal="center" vertical="center" wrapText="1"/>
    </xf>
    <xf numFmtId="10" fontId="42" fillId="7" borderId="1" xfId="3" applyNumberFormat="1" applyFont="1" applyFill="1" applyBorder="1" applyAlignment="1">
      <alignment horizontal="center" vertical="center" wrapText="1"/>
    </xf>
    <xf numFmtId="0" fontId="6" fillId="7" borderId="1" xfId="3" applyNumberFormat="1" applyFont="1" applyFill="1" applyBorder="1" applyAlignment="1">
      <alignment horizontal="center" vertical="center" wrapText="1"/>
    </xf>
    <xf numFmtId="0" fontId="42" fillId="7" borderId="10" xfId="3" applyNumberFormat="1" applyFont="1" applyFill="1" applyBorder="1" applyAlignment="1">
      <alignment horizontal="center" vertical="center" wrapText="1"/>
    </xf>
    <xf numFmtId="0" fontId="42" fillId="7" borderId="6" xfId="3" applyNumberFormat="1" applyFont="1" applyFill="1" applyBorder="1" applyAlignment="1">
      <alignment horizontal="center" vertical="center" wrapText="1"/>
    </xf>
    <xf numFmtId="165" fontId="6" fillId="7" borderId="8" xfId="0" applyNumberFormat="1" applyFont="1" applyFill="1" applyBorder="1" applyAlignment="1">
      <alignment horizontal="center" vertical="center" wrapText="1"/>
    </xf>
    <xf numFmtId="165" fontId="6" fillId="7" borderId="9" xfId="0" applyNumberFormat="1" applyFont="1" applyFill="1" applyBorder="1" applyAlignment="1">
      <alignment horizontal="center" vertical="center" wrapText="1"/>
    </xf>
    <xf numFmtId="0" fontId="6" fillId="7" borderId="8" xfId="3" applyNumberFormat="1" applyFont="1" applyFill="1" applyBorder="1" applyAlignment="1">
      <alignment horizontal="center" vertical="center" wrapText="1"/>
    </xf>
    <xf numFmtId="0" fontId="6" fillId="7" borderId="9" xfId="3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top" wrapText="1"/>
    </xf>
    <xf numFmtId="164" fontId="6" fillId="7" borderId="8" xfId="0" applyNumberFormat="1" applyFont="1" applyFill="1" applyBorder="1" applyAlignment="1">
      <alignment horizontal="center" vertical="center" wrapText="1"/>
    </xf>
    <xf numFmtId="164" fontId="6" fillId="7" borderId="9" xfId="0" applyNumberFormat="1" applyFont="1" applyFill="1" applyBorder="1" applyAlignment="1">
      <alignment horizontal="center" vertical="center" wrapText="1"/>
    </xf>
    <xf numFmtId="4" fontId="42" fillId="7" borderId="1" xfId="3" applyNumberFormat="1" applyFont="1" applyFill="1" applyBorder="1" applyAlignment="1">
      <alignment horizontal="center" vertical="center" wrapText="1"/>
    </xf>
  </cellXfs>
  <cellStyles count="14">
    <cellStyle name="Обычный" xfId="0" builtinId="0"/>
    <cellStyle name="Обычный 2" xfId="1"/>
    <cellStyle name="Обычный 2 2" xfId="2"/>
    <cellStyle name="Обычный 3" xfId="11"/>
    <cellStyle name="Обычный 4" xfId="12"/>
    <cellStyle name="Обычный_Лист1" xfId="5"/>
    <cellStyle name="Обычный_Лист1_прил 9.1" xfId="6"/>
    <cellStyle name="Обычный_Лист2" xfId="4"/>
    <cellStyle name="Обычный_Лист3" xfId="3"/>
    <cellStyle name="Обычный_май премирование мо (версия 1)" xfId="9"/>
    <cellStyle name="Обычный_прил 1.10" xfId="7"/>
    <cellStyle name="Обычный_прил 1.11" xfId="8"/>
    <cellStyle name="Финансовый" xfId="10" builtinId="3"/>
    <cellStyle name="Финансовый 2" xfId="13"/>
  </cellStyles>
  <dxfs count="0"/>
  <tableStyles count="0" defaultTableStyle="TableStyleMedium9" defaultPivotStyle="PivotStyleLight16"/>
  <colors>
    <mruColors>
      <color rgb="FFFFFFCC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91;&#1073;&#1094;&#1086;&#1074;&#1072;%20&#1084;&#1083;/&#1058;&#1055;%20&#1050;&#1054;&#1052;&#1048;&#1057;&#1057;&#1048;&#1071;%202017/&#1079;&#1072;&#1089;&#1077;&#1076;&#1072;&#1085;&#1080;&#1077;%2021%20&#1086;&#1090;%2027.10.2017/&#1055;&#1088;&#1077;&#1084;&#1080;&#1088;&#1086;&#1074;&#1072;&#1085;&#1080;&#1077;%20&#1089;&#1077;&#1085;&#1090;&#1103;&#1073;&#1088;&#1100;%202017-1-&#1092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1Прил. АПП на 1 жителя"/>
      <sheetName val="2Прил.ПЦ от общего АПП"/>
      <sheetName val="3Прил.Диспанс."/>
      <sheetName val="4Прил. НП"/>
      <sheetName val="5Вызовы СМП"/>
      <sheetName val="6. Уровень госп. ПН"/>
      <sheetName val="7.Экстр.госпитализации"/>
      <sheetName val="7.АПП после инфаркта,инсульта"/>
      <sheetName val="8.Весовые коэф."/>
    </sheetNames>
    <sheetDataSet>
      <sheetData sheetId="0" refreshError="1"/>
      <sheetData sheetId="1">
        <row r="6">
          <cell r="A6">
            <v>560002</v>
          </cell>
          <cell r="B6" t="str">
            <v>ОРЕНБУРГ ОБЛАСТНАЯ КБ  № 2</v>
          </cell>
          <cell r="C6">
            <v>63720</v>
          </cell>
          <cell r="D6">
            <v>1</v>
          </cell>
          <cell r="E6">
            <v>17173</v>
          </cell>
          <cell r="F6">
            <v>0</v>
          </cell>
          <cell r="G6">
            <v>3.71</v>
          </cell>
          <cell r="H6">
            <v>0</v>
          </cell>
          <cell r="I6">
            <v>3.81</v>
          </cell>
          <cell r="J6">
            <v>0</v>
          </cell>
          <cell r="K6">
            <v>3.81</v>
          </cell>
          <cell r="L6">
            <v>0</v>
          </cell>
          <cell r="N6">
            <v>1</v>
          </cell>
          <cell r="O6">
            <v>3.81</v>
          </cell>
        </row>
        <row r="7">
          <cell r="A7">
            <v>560014</v>
          </cell>
          <cell r="B7" t="str">
            <v>ОРЕНБУРГ ФГБОУ ВО ОРГМУ МИНЗДРАВА</v>
          </cell>
          <cell r="C7">
            <v>20780</v>
          </cell>
          <cell r="D7">
            <v>282</v>
          </cell>
          <cell r="E7">
            <v>4575</v>
          </cell>
          <cell r="F7">
            <v>186</v>
          </cell>
          <cell r="G7">
            <v>4.5419999999999998</v>
          </cell>
          <cell r="H7">
            <v>1.516</v>
          </cell>
          <cell r="I7">
            <v>5</v>
          </cell>
          <cell r="J7">
            <v>0.53</v>
          </cell>
          <cell r="K7">
            <v>4.8</v>
          </cell>
          <cell r="L7">
            <v>0.02</v>
          </cell>
          <cell r="O7">
            <v>4.82</v>
          </cell>
        </row>
        <row r="8">
          <cell r="A8">
            <v>560017</v>
          </cell>
          <cell r="B8" t="str">
            <v>ОРЕНБУРГ ГБУЗ ГКБ №1</v>
          </cell>
          <cell r="C8">
            <v>292463</v>
          </cell>
          <cell r="D8">
            <v>11</v>
          </cell>
          <cell r="E8">
            <v>77712</v>
          </cell>
          <cell r="F8">
            <v>3</v>
          </cell>
          <cell r="G8">
            <v>3.7629999999999999</v>
          </cell>
          <cell r="H8">
            <v>3.6669999999999998</v>
          </cell>
          <cell r="I8">
            <v>3.87</v>
          </cell>
          <cell r="J8">
            <v>1.83</v>
          </cell>
          <cell r="K8">
            <v>3.87</v>
          </cell>
          <cell r="L8">
            <v>0</v>
          </cell>
          <cell r="O8">
            <v>3.87</v>
          </cell>
        </row>
        <row r="9">
          <cell r="A9">
            <v>560019</v>
          </cell>
          <cell r="B9" t="str">
            <v>ОРЕНБУРГ ГАУЗ ГКБ  №3</v>
          </cell>
          <cell r="C9">
            <v>351404</v>
          </cell>
          <cell r="D9">
            <v>41044</v>
          </cell>
          <cell r="E9">
            <v>88197</v>
          </cell>
          <cell r="F9">
            <v>3449</v>
          </cell>
          <cell r="G9">
            <v>3.984</v>
          </cell>
          <cell r="H9">
            <v>11.9</v>
          </cell>
          <cell r="I9">
            <v>4.1399999999999997</v>
          </cell>
          <cell r="J9">
            <v>5</v>
          </cell>
          <cell r="K9">
            <v>3.97</v>
          </cell>
          <cell r="L9">
            <v>0.2</v>
          </cell>
          <cell r="O9">
            <v>4.17</v>
          </cell>
        </row>
        <row r="10">
          <cell r="A10">
            <v>560021</v>
          </cell>
          <cell r="B10" t="str">
            <v>ОРЕНБУРГ ГБУЗ ГКБ № 5</v>
          </cell>
          <cell r="C10">
            <v>237380</v>
          </cell>
          <cell r="D10">
            <v>402337</v>
          </cell>
          <cell r="E10">
            <v>55956</v>
          </cell>
          <cell r="F10">
            <v>38441</v>
          </cell>
          <cell r="G10">
            <v>4.242</v>
          </cell>
          <cell r="H10">
            <v>10.465999999999999</v>
          </cell>
          <cell r="I10">
            <v>5</v>
          </cell>
          <cell r="J10">
            <v>5</v>
          </cell>
          <cell r="K10">
            <v>2.95</v>
          </cell>
          <cell r="L10">
            <v>2.0499999999999998</v>
          </cell>
          <cell r="O10">
            <v>5</v>
          </cell>
        </row>
        <row r="11">
          <cell r="A11">
            <v>560022</v>
          </cell>
          <cell r="B11" t="str">
            <v>ОРЕНБУРГ ГАУЗ ГКБ  №6</v>
          </cell>
          <cell r="C11">
            <v>258845</v>
          </cell>
          <cell r="D11">
            <v>235307</v>
          </cell>
          <cell r="E11">
            <v>67126</v>
          </cell>
          <cell r="F11">
            <v>23908</v>
          </cell>
          <cell r="G11">
            <v>3.8559999999999999</v>
          </cell>
          <cell r="H11">
            <v>9.8420000000000005</v>
          </cell>
          <cell r="I11">
            <v>3.99</v>
          </cell>
          <cell r="J11">
            <v>5</v>
          </cell>
          <cell r="K11">
            <v>2.95</v>
          </cell>
          <cell r="L11">
            <v>1.3</v>
          </cell>
          <cell r="O11">
            <v>4.25</v>
          </cell>
        </row>
        <row r="12">
          <cell r="A12">
            <v>560024</v>
          </cell>
          <cell r="B12" t="str">
            <v>ОРЕНБУРГ ГАУЗ ДГКБ</v>
          </cell>
          <cell r="C12">
            <v>6869</v>
          </cell>
          <cell r="D12">
            <v>563743</v>
          </cell>
          <cell r="E12">
            <v>2664</v>
          </cell>
          <cell r="F12">
            <v>50672</v>
          </cell>
          <cell r="G12">
            <v>2.5779999999999998</v>
          </cell>
          <cell r="H12">
            <v>11.125</v>
          </cell>
          <cell r="I12">
            <v>2.4300000000000002</v>
          </cell>
          <cell r="J12">
            <v>5</v>
          </cell>
          <cell r="K12">
            <v>0.12</v>
          </cell>
          <cell r="L12">
            <v>4.75</v>
          </cell>
          <cell r="O12">
            <v>4.87</v>
          </cell>
        </row>
        <row r="13">
          <cell r="A13">
            <v>560026</v>
          </cell>
          <cell r="B13" t="str">
            <v>ОРЕНБУРГ ГАУЗ ГКБ ИМ. ПИРОГОВА Н.И.</v>
          </cell>
          <cell r="C13">
            <v>311778</v>
          </cell>
          <cell r="D13">
            <v>171544</v>
          </cell>
          <cell r="E13">
            <v>97013</v>
          </cell>
          <cell r="F13">
            <v>19665</v>
          </cell>
          <cell r="G13">
            <v>3.214</v>
          </cell>
          <cell r="H13">
            <v>8.7230000000000008</v>
          </cell>
          <cell r="I13">
            <v>3.2</v>
          </cell>
          <cell r="J13">
            <v>4.88</v>
          </cell>
          <cell r="K13">
            <v>2.66</v>
          </cell>
          <cell r="L13">
            <v>0.83</v>
          </cell>
          <cell r="O13">
            <v>3.49</v>
          </cell>
        </row>
        <row r="14">
          <cell r="A14">
            <v>560032</v>
          </cell>
          <cell r="B14" t="str">
            <v>ОРСКАЯ ГАУЗ ГБ № 2</v>
          </cell>
          <cell r="C14">
            <v>57248</v>
          </cell>
          <cell r="D14">
            <v>3</v>
          </cell>
          <cell r="E14">
            <v>20534</v>
          </cell>
          <cell r="F14">
            <v>0</v>
          </cell>
          <cell r="G14">
            <v>2.7879999999999998</v>
          </cell>
          <cell r="H14">
            <v>0</v>
          </cell>
          <cell r="I14">
            <v>2.69</v>
          </cell>
          <cell r="J14">
            <v>0</v>
          </cell>
          <cell r="K14">
            <v>2.69</v>
          </cell>
          <cell r="L14">
            <v>0</v>
          </cell>
          <cell r="O14">
            <v>2.69</v>
          </cell>
        </row>
        <row r="15">
          <cell r="A15">
            <v>560033</v>
          </cell>
          <cell r="B15" t="str">
            <v>ОРСКАЯ ГАУЗ ГБ № 3</v>
          </cell>
          <cell r="C15">
            <v>155668</v>
          </cell>
          <cell r="D15">
            <v>0</v>
          </cell>
          <cell r="E15">
            <v>42028</v>
          </cell>
          <cell r="F15">
            <v>0</v>
          </cell>
          <cell r="G15">
            <v>3.7040000000000002</v>
          </cell>
          <cell r="H15">
            <v>0</v>
          </cell>
          <cell r="I15">
            <v>3.8</v>
          </cell>
          <cell r="J15">
            <v>0</v>
          </cell>
          <cell r="K15">
            <v>3.8</v>
          </cell>
          <cell r="L15">
            <v>0</v>
          </cell>
          <cell r="O15">
            <v>3.8</v>
          </cell>
        </row>
        <row r="16">
          <cell r="A16">
            <v>560034</v>
          </cell>
          <cell r="B16" t="str">
            <v>ОРСКАЯ ГАУЗ ГБ № 4</v>
          </cell>
          <cell r="C16">
            <v>131349</v>
          </cell>
          <cell r="D16">
            <v>3</v>
          </cell>
          <cell r="E16">
            <v>37613</v>
          </cell>
          <cell r="F16">
            <v>4</v>
          </cell>
          <cell r="G16">
            <v>3.492</v>
          </cell>
          <cell r="H16">
            <v>0.75</v>
          </cell>
          <cell r="I16">
            <v>3.54</v>
          </cell>
          <cell r="J16">
            <v>7.0000000000000007E-2</v>
          </cell>
          <cell r="K16">
            <v>0</v>
          </cell>
          <cell r="L16">
            <v>0</v>
          </cell>
          <cell r="M16">
            <v>1</v>
          </cell>
          <cell r="O16">
            <v>0</v>
          </cell>
        </row>
        <row r="17">
          <cell r="A17">
            <v>560035</v>
          </cell>
          <cell r="B17" t="str">
            <v>ОРСКАЯ ГАУЗ ГБ № 5</v>
          </cell>
          <cell r="C17">
            <v>1874</v>
          </cell>
          <cell r="D17">
            <v>270236</v>
          </cell>
          <cell r="E17">
            <v>1857</v>
          </cell>
          <cell r="F17">
            <v>30295</v>
          </cell>
          <cell r="G17">
            <v>1.0089999999999999</v>
          </cell>
          <cell r="H17">
            <v>8.92</v>
          </cell>
          <cell r="I17">
            <v>0.52</v>
          </cell>
          <cell r="J17">
            <v>5</v>
          </cell>
          <cell r="K17">
            <v>0.03</v>
          </cell>
          <cell r="L17">
            <v>4.7</v>
          </cell>
          <cell r="O17">
            <v>4.7300000000000004</v>
          </cell>
        </row>
        <row r="18">
          <cell r="A18">
            <v>560036</v>
          </cell>
          <cell r="B18" t="str">
            <v>ОРСКАЯ ГАУЗ ГБ № 1</v>
          </cell>
          <cell r="C18">
            <v>116658</v>
          </cell>
          <cell r="D18">
            <v>85706</v>
          </cell>
          <cell r="E18">
            <v>47023</v>
          </cell>
          <cell r="F18">
            <v>10692</v>
          </cell>
          <cell r="G18">
            <v>2.4809999999999999</v>
          </cell>
          <cell r="H18">
            <v>8.016</v>
          </cell>
          <cell r="I18">
            <v>2.31</v>
          </cell>
          <cell r="J18">
            <v>4.46</v>
          </cell>
          <cell r="K18">
            <v>0</v>
          </cell>
          <cell r="L18">
            <v>0.85</v>
          </cell>
          <cell r="M18">
            <v>1</v>
          </cell>
          <cell r="O18">
            <v>0.85</v>
          </cell>
        </row>
        <row r="19">
          <cell r="A19">
            <v>560041</v>
          </cell>
          <cell r="B19" t="str">
            <v>НОВОТРОИЦКАЯ ГАУЗ ДГБ</v>
          </cell>
          <cell r="C19">
            <v>1314</v>
          </cell>
          <cell r="D19">
            <v>161177</v>
          </cell>
          <cell r="E19">
            <v>1194</v>
          </cell>
          <cell r="F19">
            <v>19490</v>
          </cell>
          <cell r="G19">
            <v>1.101</v>
          </cell>
          <cell r="H19">
            <v>8.27</v>
          </cell>
          <cell r="I19">
            <v>0.63</v>
          </cell>
          <cell r="J19">
            <v>4.6100000000000003</v>
          </cell>
          <cell r="K19">
            <v>0.04</v>
          </cell>
          <cell r="L19">
            <v>4.33</v>
          </cell>
          <cell r="O19">
            <v>4.37</v>
          </cell>
        </row>
        <row r="20">
          <cell r="A20">
            <v>560043</v>
          </cell>
          <cell r="B20" t="str">
            <v>МЕДНОГОРСКАЯ ГБ</v>
          </cell>
          <cell r="C20">
            <v>70081</v>
          </cell>
          <cell r="D20">
            <v>39152</v>
          </cell>
          <cell r="E20">
            <v>21053</v>
          </cell>
          <cell r="F20">
            <v>5158</v>
          </cell>
          <cell r="G20">
            <v>3.3290000000000002</v>
          </cell>
          <cell r="H20">
            <v>7.5910000000000002</v>
          </cell>
          <cell r="I20">
            <v>3.34</v>
          </cell>
          <cell r="J20">
            <v>4.2</v>
          </cell>
          <cell r="K20">
            <v>2.67</v>
          </cell>
          <cell r="L20">
            <v>0.84</v>
          </cell>
          <cell r="O20">
            <v>3.51</v>
          </cell>
        </row>
        <row r="21">
          <cell r="A21">
            <v>560045</v>
          </cell>
          <cell r="B21" t="str">
            <v>БУГУРУСЛАНСКАЯ ГБ</v>
          </cell>
          <cell r="C21">
            <v>69273</v>
          </cell>
          <cell r="D21">
            <v>64970</v>
          </cell>
          <cell r="E21">
            <v>20219</v>
          </cell>
          <cell r="F21">
            <v>5874</v>
          </cell>
          <cell r="G21">
            <v>3.4260000000000002</v>
          </cell>
          <cell r="H21">
            <v>11.061</v>
          </cell>
          <cell r="I21">
            <v>3.46</v>
          </cell>
          <cell r="J21">
            <v>5</v>
          </cell>
          <cell r="K21">
            <v>2.66</v>
          </cell>
          <cell r="L21">
            <v>1.1499999999999999</v>
          </cell>
          <cell r="O21">
            <v>3.81</v>
          </cell>
        </row>
        <row r="22">
          <cell r="A22">
            <v>560047</v>
          </cell>
          <cell r="B22" t="str">
            <v>БУГУРУСЛАНСКАЯ РБ</v>
          </cell>
          <cell r="C22">
            <v>97266</v>
          </cell>
          <cell r="D22">
            <v>65694</v>
          </cell>
          <cell r="E22">
            <v>29843</v>
          </cell>
          <cell r="F22">
            <v>8255</v>
          </cell>
          <cell r="G22">
            <v>3.2589999999999999</v>
          </cell>
          <cell r="H22">
            <v>7.9580000000000002</v>
          </cell>
          <cell r="I22">
            <v>3.26</v>
          </cell>
          <cell r="J22">
            <v>4.42</v>
          </cell>
          <cell r="K22">
            <v>2.54</v>
          </cell>
          <cell r="L22">
            <v>0.97</v>
          </cell>
          <cell r="O22">
            <v>3.51</v>
          </cell>
        </row>
        <row r="23">
          <cell r="A23">
            <v>560052</v>
          </cell>
          <cell r="B23" t="str">
            <v>АБДУЛИНСКАЯ ГБ</v>
          </cell>
          <cell r="C23">
            <v>65999</v>
          </cell>
          <cell r="D23">
            <v>38126</v>
          </cell>
          <cell r="E23">
            <v>17708</v>
          </cell>
          <cell r="F23">
            <v>5487</v>
          </cell>
          <cell r="G23">
            <v>3.7269999999999999</v>
          </cell>
          <cell r="H23">
            <v>6.9480000000000004</v>
          </cell>
          <cell r="I23">
            <v>3.83</v>
          </cell>
          <cell r="J23">
            <v>3.81</v>
          </cell>
          <cell r="K23">
            <v>0</v>
          </cell>
          <cell r="L23">
            <v>0.91</v>
          </cell>
          <cell r="M23">
            <v>1</v>
          </cell>
          <cell r="O23">
            <v>0.91</v>
          </cell>
        </row>
        <row r="24">
          <cell r="A24">
            <v>560053</v>
          </cell>
          <cell r="B24" t="str">
            <v>АДАМОВСКАЯ РБ</v>
          </cell>
          <cell r="C24">
            <v>37690</v>
          </cell>
          <cell r="D24">
            <v>26288</v>
          </cell>
          <cell r="E24">
            <v>15899</v>
          </cell>
          <cell r="F24">
            <v>4510</v>
          </cell>
          <cell r="G24">
            <v>2.371</v>
          </cell>
          <cell r="H24">
            <v>5.8289999999999997</v>
          </cell>
          <cell r="I24">
            <v>2.1800000000000002</v>
          </cell>
          <cell r="J24">
            <v>3.14</v>
          </cell>
          <cell r="K24">
            <v>0</v>
          </cell>
          <cell r="L24">
            <v>0.69</v>
          </cell>
          <cell r="M24">
            <v>1</v>
          </cell>
          <cell r="O24">
            <v>0.69</v>
          </cell>
        </row>
        <row r="25">
          <cell r="A25">
            <v>560054</v>
          </cell>
          <cell r="B25" t="str">
            <v>АКБУЛАКСКАЯ РБ</v>
          </cell>
          <cell r="C25">
            <v>62807</v>
          </cell>
          <cell r="D25">
            <v>51926</v>
          </cell>
          <cell r="E25">
            <v>16082</v>
          </cell>
          <cell r="F25">
            <v>5386</v>
          </cell>
          <cell r="G25">
            <v>3.9049999999999998</v>
          </cell>
          <cell r="H25">
            <v>9.641</v>
          </cell>
          <cell r="I25">
            <v>4.04</v>
          </cell>
          <cell r="J25">
            <v>5</v>
          </cell>
          <cell r="K25">
            <v>3.03</v>
          </cell>
          <cell r="L25">
            <v>1.25</v>
          </cell>
          <cell r="O25">
            <v>4.28</v>
          </cell>
        </row>
        <row r="26">
          <cell r="A26">
            <v>560055</v>
          </cell>
          <cell r="B26" t="str">
            <v>АЛЕКСАНДРОВСКАЯ РБ</v>
          </cell>
          <cell r="C26">
            <v>29102</v>
          </cell>
          <cell r="D26">
            <v>22136</v>
          </cell>
          <cell r="E26">
            <v>11305</v>
          </cell>
          <cell r="F26">
            <v>2737</v>
          </cell>
          <cell r="G26">
            <v>2.5739999999999998</v>
          </cell>
          <cell r="H26">
            <v>8.0879999999999992</v>
          </cell>
          <cell r="I26">
            <v>2.4300000000000002</v>
          </cell>
          <cell r="J26">
            <v>4.5</v>
          </cell>
          <cell r="K26">
            <v>1.97</v>
          </cell>
          <cell r="L26">
            <v>0.86</v>
          </cell>
          <cell r="O26">
            <v>2.83</v>
          </cell>
        </row>
        <row r="27">
          <cell r="A27">
            <v>560056</v>
          </cell>
          <cell r="B27" t="str">
            <v>АСЕКЕЕВСКАЯ РБ</v>
          </cell>
          <cell r="C27">
            <v>45997</v>
          </cell>
          <cell r="D27">
            <v>23379</v>
          </cell>
          <cell r="E27">
            <v>15514</v>
          </cell>
          <cell r="F27">
            <v>3457</v>
          </cell>
          <cell r="G27">
            <v>2.9649999999999999</v>
          </cell>
          <cell r="H27">
            <v>6.7629999999999999</v>
          </cell>
          <cell r="I27">
            <v>2.9</v>
          </cell>
          <cell r="J27">
            <v>3.7</v>
          </cell>
          <cell r="K27">
            <v>2.38</v>
          </cell>
          <cell r="L27">
            <v>0.67</v>
          </cell>
          <cell r="O27">
            <v>3.05</v>
          </cell>
        </row>
        <row r="28">
          <cell r="A28">
            <v>560057</v>
          </cell>
          <cell r="B28" t="str">
            <v>БЕЛЯЕВСКАЯ РБ</v>
          </cell>
          <cell r="C28">
            <v>58297</v>
          </cell>
          <cell r="D28">
            <v>36486</v>
          </cell>
          <cell r="E28">
            <v>12562</v>
          </cell>
          <cell r="F28">
            <v>3384</v>
          </cell>
          <cell r="G28">
            <v>4.641</v>
          </cell>
          <cell r="H28">
            <v>10.782</v>
          </cell>
          <cell r="I28">
            <v>5</v>
          </cell>
          <cell r="J28">
            <v>5</v>
          </cell>
          <cell r="K28">
            <v>3.95</v>
          </cell>
          <cell r="L28">
            <v>1.05</v>
          </cell>
          <cell r="O28">
            <v>5</v>
          </cell>
        </row>
        <row r="29">
          <cell r="A29">
            <v>560058</v>
          </cell>
          <cell r="B29" t="str">
            <v>ГАЙСКАЯ ГБ</v>
          </cell>
          <cell r="C29">
            <v>119467</v>
          </cell>
          <cell r="D29">
            <v>75557</v>
          </cell>
          <cell r="E29">
            <v>34923</v>
          </cell>
          <cell r="F29">
            <v>9980</v>
          </cell>
          <cell r="G29">
            <v>3.4209999999999998</v>
          </cell>
          <cell r="H29">
            <v>7.5709999999999997</v>
          </cell>
          <cell r="I29">
            <v>3.46</v>
          </cell>
          <cell r="J29">
            <v>4.1900000000000004</v>
          </cell>
          <cell r="K29">
            <v>2.7</v>
          </cell>
          <cell r="L29">
            <v>0.92</v>
          </cell>
          <cell r="O29">
            <v>3.62</v>
          </cell>
        </row>
        <row r="30">
          <cell r="A30">
            <v>560059</v>
          </cell>
          <cell r="B30" t="str">
            <v>ГРАЧЕВСКАЯ РБ</v>
          </cell>
          <cell r="C30">
            <v>30044</v>
          </cell>
          <cell r="D30">
            <v>20413</v>
          </cell>
          <cell r="E30">
            <v>10941</v>
          </cell>
          <cell r="F30">
            <v>2742</v>
          </cell>
          <cell r="G30">
            <v>2.746</v>
          </cell>
          <cell r="H30">
            <v>7.4450000000000003</v>
          </cell>
          <cell r="I30">
            <v>2.64</v>
          </cell>
          <cell r="J30">
            <v>4.1100000000000003</v>
          </cell>
          <cell r="K30">
            <v>2.11</v>
          </cell>
          <cell r="L30">
            <v>0.82</v>
          </cell>
          <cell r="O30">
            <v>2.93</v>
          </cell>
        </row>
        <row r="31">
          <cell r="A31">
            <v>560060</v>
          </cell>
          <cell r="B31" t="str">
            <v>ДОМБАРОВСКАЯ РБ</v>
          </cell>
          <cell r="C31">
            <v>46041</v>
          </cell>
          <cell r="D31">
            <v>33478</v>
          </cell>
          <cell r="E31">
            <v>12213</v>
          </cell>
          <cell r="F31">
            <v>3579</v>
          </cell>
          <cell r="G31">
            <v>3.77</v>
          </cell>
          <cell r="H31">
            <v>9.3539999999999992</v>
          </cell>
          <cell r="I31">
            <v>3.88</v>
          </cell>
          <cell r="J31">
            <v>5</v>
          </cell>
          <cell r="K31">
            <v>0</v>
          </cell>
          <cell r="L31">
            <v>1.1499999999999999</v>
          </cell>
          <cell r="M31">
            <v>1</v>
          </cell>
          <cell r="O31">
            <v>1.1499999999999999</v>
          </cell>
        </row>
        <row r="32">
          <cell r="A32">
            <v>560061</v>
          </cell>
          <cell r="B32" t="str">
            <v>ИЛЕКСКАЯ РБ</v>
          </cell>
          <cell r="C32">
            <v>37171</v>
          </cell>
          <cell r="D32">
            <v>34556</v>
          </cell>
          <cell r="E32">
            <v>17857</v>
          </cell>
          <cell r="F32">
            <v>5161</v>
          </cell>
          <cell r="G32">
            <v>2.0819999999999999</v>
          </cell>
          <cell r="H32">
            <v>6.6959999999999997</v>
          </cell>
          <cell r="I32">
            <v>1.83</v>
          </cell>
          <cell r="J32">
            <v>3.66</v>
          </cell>
          <cell r="K32">
            <v>1.43</v>
          </cell>
          <cell r="L32">
            <v>0.81</v>
          </cell>
          <cell r="O32">
            <v>2.2400000000000002</v>
          </cell>
        </row>
        <row r="33">
          <cell r="A33">
            <v>560062</v>
          </cell>
          <cell r="B33" t="str">
            <v>КВАРКЕНСКАЯ РБ</v>
          </cell>
          <cell r="C33">
            <v>22741</v>
          </cell>
          <cell r="D33">
            <v>16718</v>
          </cell>
          <cell r="E33">
            <v>13187</v>
          </cell>
          <cell r="F33">
            <v>3373</v>
          </cell>
          <cell r="G33">
            <v>1.7250000000000001</v>
          </cell>
          <cell r="H33">
            <v>4.9560000000000004</v>
          </cell>
          <cell r="I33">
            <v>1.39</v>
          </cell>
          <cell r="J33">
            <v>2.61</v>
          </cell>
          <cell r="K33">
            <v>1.1100000000000001</v>
          </cell>
          <cell r="L33">
            <v>0.52</v>
          </cell>
          <cell r="O33">
            <v>1.63</v>
          </cell>
        </row>
        <row r="34">
          <cell r="A34">
            <v>560063</v>
          </cell>
          <cell r="B34" t="str">
            <v>КРАСНОГВАРДЕЙСКАЯ РБ</v>
          </cell>
          <cell r="C34">
            <v>25510</v>
          </cell>
          <cell r="D34">
            <v>18548</v>
          </cell>
          <cell r="E34">
            <v>14059</v>
          </cell>
          <cell r="F34">
            <v>4130</v>
          </cell>
          <cell r="G34">
            <v>1.8140000000000001</v>
          </cell>
          <cell r="H34">
            <v>4.4909999999999997</v>
          </cell>
          <cell r="I34">
            <v>1.5</v>
          </cell>
          <cell r="J34">
            <v>2.33</v>
          </cell>
          <cell r="K34">
            <v>1.1599999999999999</v>
          </cell>
          <cell r="L34">
            <v>0.54</v>
          </cell>
          <cell r="O34">
            <v>1.7</v>
          </cell>
        </row>
        <row r="35">
          <cell r="A35">
            <v>560064</v>
          </cell>
          <cell r="B35" t="str">
            <v>КУВАНДЫКСКАЯ ГБ</v>
          </cell>
          <cell r="C35">
            <v>115127</v>
          </cell>
          <cell r="D35">
            <v>97989</v>
          </cell>
          <cell r="E35">
            <v>31028</v>
          </cell>
          <cell r="F35">
            <v>9080</v>
          </cell>
          <cell r="G35">
            <v>3.71</v>
          </cell>
          <cell r="H35">
            <v>10.792</v>
          </cell>
          <cell r="I35">
            <v>3.81</v>
          </cell>
          <cell r="J35">
            <v>5</v>
          </cell>
          <cell r="K35">
            <v>2.93</v>
          </cell>
          <cell r="L35">
            <v>1.1499999999999999</v>
          </cell>
          <cell r="O35">
            <v>4.08</v>
          </cell>
        </row>
        <row r="36">
          <cell r="A36">
            <v>560065</v>
          </cell>
          <cell r="B36" t="str">
            <v>КУРМАНАЕВСКАЯ РБ</v>
          </cell>
          <cell r="C36">
            <v>49424</v>
          </cell>
          <cell r="D36">
            <v>31868</v>
          </cell>
          <cell r="E36">
            <v>13199</v>
          </cell>
          <cell r="F36">
            <v>3128</v>
          </cell>
          <cell r="G36">
            <v>3.7450000000000001</v>
          </cell>
          <cell r="H36">
            <v>10.188000000000001</v>
          </cell>
          <cell r="I36">
            <v>3.85</v>
          </cell>
          <cell r="J36">
            <v>5</v>
          </cell>
          <cell r="K36">
            <v>3.12</v>
          </cell>
          <cell r="L36">
            <v>0.95</v>
          </cell>
          <cell r="O36">
            <v>4.07</v>
          </cell>
        </row>
        <row r="37">
          <cell r="A37">
            <v>560066</v>
          </cell>
          <cell r="B37" t="str">
            <v>МАТВЕЕВСКАЯ РБ</v>
          </cell>
          <cell r="C37">
            <v>27548</v>
          </cell>
          <cell r="D37">
            <v>17310</v>
          </cell>
          <cell r="E37">
            <v>8952</v>
          </cell>
          <cell r="F37">
            <v>2253</v>
          </cell>
          <cell r="G37">
            <v>3.077</v>
          </cell>
          <cell r="H37">
            <v>7.6829999999999998</v>
          </cell>
          <cell r="I37">
            <v>3.04</v>
          </cell>
          <cell r="J37">
            <v>4.26</v>
          </cell>
          <cell r="K37">
            <v>2.4300000000000002</v>
          </cell>
          <cell r="L37">
            <v>0.85</v>
          </cell>
          <cell r="O37">
            <v>3.28</v>
          </cell>
        </row>
        <row r="38">
          <cell r="A38">
            <v>560067</v>
          </cell>
          <cell r="B38" t="str">
            <v>НОВООРСКАЯ РБ</v>
          </cell>
          <cell r="C38">
            <v>45598</v>
          </cell>
          <cell r="D38">
            <v>53233</v>
          </cell>
          <cell r="E38">
            <v>21984</v>
          </cell>
          <cell r="F38">
            <v>6918</v>
          </cell>
          <cell r="G38">
            <v>2.0739999999999998</v>
          </cell>
          <cell r="H38">
            <v>7.6950000000000003</v>
          </cell>
          <cell r="I38">
            <v>1.82</v>
          </cell>
          <cell r="J38">
            <v>4.26</v>
          </cell>
          <cell r="K38">
            <v>1.38</v>
          </cell>
          <cell r="L38">
            <v>1.02</v>
          </cell>
          <cell r="O38">
            <v>2.4</v>
          </cell>
        </row>
        <row r="39">
          <cell r="A39">
            <v>560068</v>
          </cell>
          <cell r="B39" t="str">
            <v>НОВОСЕРГИЕВСКАЯ РБ</v>
          </cell>
          <cell r="C39">
            <v>65367</v>
          </cell>
          <cell r="D39">
            <v>47607</v>
          </cell>
          <cell r="E39">
            <v>25545</v>
          </cell>
          <cell r="F39">
            <v>7474</v>
          </cell>
          <cell r="G39">
            <v>2.5590000000000002</v>
          </cell>
          <cell r="H39">
            <v>6.37</v>
          </cell>
          <cell r="I39">
            <v>2.41</v>
          </cell>
          <cell r="J39">
            <v>3.46</v>
          </cell>
          <cell r="K39">
            <v>1.86</v>
          </cell>
          <cell r="L39">
            <v>0.8</v>
          </cell>
          <cell r="O39">
            <v>2.66</v>
          </cell>
        </row>
        <row r="40">
          <cell r="A40">
            <v>560069</v>
          </cell>
          <cell r="B40" t="str">
            <v>ОКТЯБРЬСКАЯ РБ</v>
          </cell>
          <cell r="C40">
            <v>63824</v>
          </cell>
          <cell r="D40">
            <v>34374</v>
          </cell>
          <cell r="E40">
            <v>15593</v>
          </cell>
          <cell r="F40">
            <v>4392</v>
          </cell>
          <cell r="G40">
            <v>4.093</v>
          </cell>
          <cell r="H40">
            <v>7.827</v>
          </cell>
          <cell r="I40">
            <v>4.2699999999999996</v>
          </cell>
          <cell r="J40">
            <v>4.34</v>
          </cell>
          <cell r="K40">
            <v>3.33</v>
          </cell>
          <cell r="L40">
            <v>0.95</v>
          </cell>
          <cell r="O40">
            <v>4.28</v>
          </cell>
        </row>
        <row r="41">
          <cell r="A41">
            <v>560070</v>
          </cell>
          <cell r="B41" t="str">
            <v>ОРЕНБУРГСКАЯ РБ</v>
          </cell>
          <cell r="C41">
            <v>199560</v>
          </cell>
          <cell r="D41">
            <v>156870</v>
          </cell>
          <cell r="E41">
            <v>57953</v>
          </cell>
          <cell r="F41">
            <v>18821</v>
          </cell>
          <cell r="G41">
            <v>3.4430000000000001</v>
          </cell>
          <cell r="H41">
            <v>8.3350000000000009</v>
          </cell>
          <cell r="I41">
            <v>3.48</v>
          </cell>
          <cell r="J41">
            <v>4.6500000000000004</v>
          </cell>
          <cell r="K41">
            <v>0</v>
          </cell>
          <cell r="L41">
            <v>1.1599999999999999</v>
          </cell>
          <cell r="M41">
            <v>1</v>
          </cell>
          <cell r="O41">
            <v>1.1599999999999999</v>
          </cell>
        </row>
        <row r="42">
          <cell r="A42">
            <v>560071</v>
          </cell>
          <cell r="B42" t="str">
            <v>ПЕРВОМАЙСКАЯ РБ</v>
          </cell>
          <cell r="C42">
            <v>51142</v>
          </cell>
          <cell r="D42">
            <v>47806</v>
          </cell>
          <cell r="E42">
            <v>18056</v>
          </cell>
          <cell r="F42">
            <v>5996</v>
          </cell>
          <cell r="G42">
            <v>2.8319999999999999</v>
          </cell>
          <cell r="H42">
            <v>7.9729999999999999</v>
          </cell>
          <cell r="I42">
            <v>2.74</v>
          </cell>
          <cell r="J42">
            <v>4.43</v>
          </cell>
          <cell r="K42">
            <v>2.06</v>
          </cell>
          <cell r="L42">
            <v>1.1100000000000001</v>
          </cell>
          <cell r="O42">
            <v>3.17</v>
          </cell>
        </row>
        <row r="43">
          <cell r="A43">
            <v>560072</v>
          </cell>
          <cell r="B43" t="str">
            <v>ПЕРЕВОЛОЦКАЯ РБ</v>
          </cell>
          <cell r="C43">
            <v>51679</v>
          </cell>
          <cell r="D43">
            <v>38893</v>
          </cell>
          <cell r="E43">
            <v>19727</v>
          </cell>
          <cell r="F43">
            <v>5284</v>
          </cell>
          <cell r="G43">
            <v>2.62</v>
          </cell>
          <cell r="H43">
            <v>7.3609999999999998</v>
          </cell>
          <cell r="I43">
            <v>2.48</v>
          </cell>
          <cell r="J43">
            <v>4.0599999999999996</v>
          </cell>
          <cell r="K43">
            <v>1.96</v>
          </cell>
          <cell r="L43">
            <v>0.85</v>
          </cell>
          <cell r="O43">
            <v>2.81</v>
          </cell>
        </row>
        <row r="44">
          <cell r="A44">
            <v>560073</v>
          </cell>
          <cell r="B44" t="str">
            <v>ПОНОМАРЕВСКАЯ РБ</v>
          </cell>
          <cell r="C44">
            <v>42625</v>
          </cell>
          <cell r="D44">
            <v>19517</v>
          </cell>
          <cell r="E44">
            <v>11073</v>
          </cell>
          <cell r="F44">
            <v>2262</v>
          </cell>
          <cell r="G44">
            <v>3.8490000000000002</v>
          </cell>
          <cell r="H44">
            <v>8.6280000000000001</v>
          </cell>
          <cell r="I44">
            <v>3.98</v>
          </cell>
          <cell r="J44">
            <v>4.83</v>
          </cell>
          <cell r="K44">
            <v>3.3</v>
          </cell>
          <cell r="L44">
            <v>0.82</v>
          </cell>
          <cell r="O44">
            <v>4.12</v>
          </cell>
        </row>
        <row r="45">
          <cell r="A45">
            <v>560074</v>
          </cell>
          <cell r="B45" t="str">
            <v>САКМАРСКАЯ  РБ</v>
          </cell>
          <cell r="C45">
            <v>56212</v>
          </cell>
          <cell r="D45">
            <v>42736</v>
          </cell>
          <cell r="E45">
            <v>17729</v>
          </cell>
          <cell r="F45">
            <v>5632</v>
          </cell>
          <cell r="G45">
            <v>3.1709999999999998</v>
          </cell>
          <cell r="H45">
            <v>7.5880000000000001</v>
          </cell>
          <cell r="I45">
            <v>3.15</v>
          </cell>
          <cell r="J45">
            <v>4.2</v>
          </cell>
          <cell r="K45">
            <v>0</v>
          </cell>
          <cell r="L45">
            <v>1.01</v>
          </cell>
          <cell r="M45">
            <v>1</v>
          </cell>
          <cell r="O45">
            <v>1.01</v>
          </cell>
        </row>
        <row r="46">
          <cell r="A46">
            <v>560075</v>
          </cell>
          <cell r="B46" t="str">
            <v>САРАКТАШСКАЯ РБ</v>
          </cell>
          <cell r="C46">
            <v>107820</v>
          </cell>
          <cell r="D46">
            <v>60227</v>
          </cell>
          <cell r="E46">
            <v>29917</v>
          </cell>
          <cell r="F46">
            <v>8987</v>
          </cell>
          <cell r="G46">
            <v>3.6040000000000001</v>
          </cell>
          <cell r="H46">
            <v>6.702</v>
          </cell>
          <cell r="I46">
            <v>3.68</v>
          </cell>
          <cell r="J46">
            <v>3.66</v>
          </cell>
          <cell r="K46">
            <v>2.83</v>
          </cell>
          <cell r="L46">
            <v>0.84</v>
          </cell>
          <cell r="O46">
            <v>3.67</v>
          </cell>
        </row>
        <row r="47">
          <cell r="A47">
            <v>560076</v>
          </cell>
          <cell r="B47" t="str">
            <v>СВЕТЛИНСКАЯ РБ</v>
          </cell>
          <cell r="C47">
            <v>15869</v>
          </cell>
          <cell r="D47">
            <v>13391</v>
          </cell>
          <cell r="E47">
            <v>9046</v>
          </cell>
          <cell r="F47">
            <v>2464</v>
          </cell>
          <cell r="G47">
            <v>1.754</v>
          </cell>
          <cell r="H47">
            <v>5.4349999999999996</v>
          </cell>
          <cell r="I47">
            <v>1.43</v>
          </cell>
          <cell r="J47">
            <v>2.9</v>
          </cell>
          <cell r="K47">
            <v>1.1299999999999999</v>
          </cell>
          <cell r="L47">
            <v>0.61</v>
          </cell>
          <cell r="O47">
            <v>1.74</v>
          </cell>
        </row>
        <row r="48">
          <cell r="A48">
            <v>560077</v>
          </cell>
          <cell r="B48" t="str">
            <v>СЕВЕРНАЯ РБ</v>
          </cell>
          <cell r="C48">
            <v>35164</v>
          </cell>
          <cell r="D48">
            <v>16167</v>
          </cell>
          <cell r="E48">
            <v>10808</v>
          </cell>
          <cell r="F48">
            <v>2160</v>
          </cell>
          <cell r="G48">
            <v>3.254</v>
          </cell>
          <cell r="H48">
            <v>7.4850000000000003</v>
          </cell>
          <cell r="I48">
            <v>3.25</v>
          </cell>
          <cell r="J48">
            <v>4.1399999999999997</v>
          </cell>
          <cell r="K48">
            <v>2.7</v>
          </cell>
          <cell r="L48">
            <v>0.7</v>
          </cell>
          <cell r="O48">
            <v>3.4</v>
          </cell>
        </row>
        <row r="49">
          <cell r="A49">
            <v>560078</v>
          </cell>
          <cell r="B49" t="str">
            <v>СОЛЬ-ИЛЕЦКАЯ ГБ</v>
          </cell>
          <cell r="C49">
            <v>92088</v>
          </cell>
          <cell r="D49">
            <v>59880</v>
          </cell>
          <cell r="E49">
            <v>34309</v>
          </cell>
          <cell r="F49">
            <v>11534</v>
          </cell>
          <cell r="G49">
            <v>2.6840000000000002</v>
          </cell>
          <cell r="H49">
            <v>5.1920000000000002</v>
          </cell>
          <cell r="I49">
            <v>2.56</v>
          </cell>
          <cell r="J49">
            <v>2.75</v>
          </cell>
          <cell r="K49">
            <v>1.92</v>
          </cell>
          <cell r="L49">
            <v>0.69</v>
          </cell>
          <cell r="O49">
            <v>2.61</v>
          </cell>
        </row>
        <row r="50">
          <cell r="A50">
            <v>560079</v>
          </cell>
          <cell r="B50" t="str">
            <v>СОРОЧИНСКАЯ ГБ</v>
          </cell>
          <cell r="C50">
            <v>122509</v>
          </cell>
          <cell r="D50">
            <v>82850</v>
          </cell>
          <cell r="E50">
            <v>33238</v>
          </cell>
          <cell r="F50">
            <v>9650</v>
          </cell>
          <cell r="G50">
            <v>3.6859999999999999</v>
          </cell>
          <cell r="H50">
            <v>8.5850000000000009</v>
          </cell>
          <cell r="I50">
            <v>3.78</v>
          </cell>
          <cell r="J50">
            <v>4.8</v>
          </cell>
          <cell r="K50">
            <v>2.91</v>
          </cell>
          <cell r="L50">
            <v>1.1000000000000001</v>
          </cell>
          <cell r="O50">
            <v>4.01</v>
          </cell>
        </row>
        <row r="51">
          <cell r="A51">
            <v>560080</v>
          </cell>
          <cell r="B51" t="str">
            <v>ТАШЛИНСКАЯ РБ</v>
          </cell>
          <cell r="C51">
            <v>42951</v>
          </cell>
          <cell r="D51">
            <v>40359</v>
          </cell>
          <cell r="E51">
            <v>17537</v>
          </cell>
          <cell r="F51">
            <v>5228</v>
          </cell>
          <cell r="G51">
            <v>2.4489999999999998</v>
          </cell>
          <cell r="H51">
            <v>7.72</v>
          </cell>
          <cell r="I51">
            <v>2.27</v>
          </cell>
          <cell r="J51">
            <v>4.28</v>
          </cell>
          <cell r="K51">
            <v>1.75</v>
          </cell>
          <cell r="L51">
            <v>0.98</v>
          </cell>
          <cell r="O51">
            <v>2.73</v>
          </cell>
        </row>
        <row r="52">
          <cell r="A52">
            <v>560081</v>
          </cell>
          <cell r="B52" t="str">
            <v>ТОЦКАЯ РБ</v>
          </cell>
          <cell r="C52">
            <v>39416</v>
          </cell>
          <cell r="D52">
            <v>42146</v>
          </cell>
          <cell r="E52">
            <v>19828</v>
          </cell>
          <cell r="F52">
            <v>6412</v>
          </cell>
          <cell r="G52">
            <v>1.988</v>
          </cell>
          <cell r="H52">
            <v>6.5730000000000004</v>
          </cell>
          <cell r="I52">
            <v>1.71</v>
          </cell>
          <cell r="J52">
            <v>3.59</v>
          </cell>
          <cell r="K52">
            <v>1.3</v>
          </cell>
          <cell r="L52">
            <v>0.86</v>
          </cell>
          <cell r="O52">
            <v>2.16</v>
          </cell>
        </row>
        <row r="53">
          <cell r="A53">
            <v>560082</v>
          </cell>
          <cell r="B53" t="str">
            <v>ТЮЛЬГАНСКАЯ РБ</v>
          </cell>
          <cell r="C53">
            <v>47814</v>
          </cell>
          <cell r="D53">
            <v>31323</v>
          </cell>
          <cell r="E53">
            <v>15563</v>
          </cell>
          <cell r="F53">
            <v>3876</v>
          </cell>
          <cell r="G53">
            <v>3.0720000000000001</v>
          </cell>
          <cell r="H53">
            <v>8.0809999999999995</v>
          </cell>
          <cell r="I53">
            <v>3.03</v>
          </cell>
          <cell r="J53">
            <v>4.5</v>
          </cell>
          <cell r="K53">
            <v>2.42</v>
          </cell>
          <cell r="L53">
            <v>0.9</v>
          </cell>
          <cell r="O53">
            <v>3.32</v>
          </cell>
        </row>
        <row r="54">
          <cell r="A54">
            <v>560083</v>
          </cell>
          <cell r="B54" t="str">
            <v>ШАРЛЫКСКАЯ РБ</v>
          </cell>
          <cell r="C54">
            <v>46222</v>
          </cell>
          <cell r="D54">
            <v>30332</v>
          </cell>
          <cell r="E54">
            <v>14173</v>
          </cell>
          <cell r="F54">
            <v>3295</v>
          </cell>
          <cell r="G54">
            <v>3.2610000000000001</v>
          </cell>
          <cell r="H54">
            <v>9.2050000000000001</v>
          </cell>
          <cell r="I54">
            <v>3.26</v>
          </cell>
          <cell r="J54">
            <v>5</v>
          </cell>
          <cell r="K54">
            <v>2.64</v>
          </cell>
          <cell r="L54">
            <v>0.95</v>
          </cell>
          <cell r="O54">
            <v>3.59</v>
          </cell>
        </row>
        <row r="55">
          <cell r="A55">
            <v>560084</v>
          </cell>
          <cell r="B55" t="str">
            <v>ЯСНЕНСКАЯ ГБ</v>
          </cell>
          <cell r="C55">
            <v>44903</v>
          </cell>
          <cell r="D55">
            <v>37331</v>
          </cell>
          <cell r="E55">
            <v>20923</v>
          </cell>
          <cell r="F55">
            <v>7115</v>
          </cell>
          <cell r="G55">
            <v>2.1459999999999999</v>
          </cell>
          <cell r="H55">
            <v>5.2469999999999999</v>
          </cell>
          <cell r="I55">
            <v>1.91</v>
          </cell>
          <cell r="J55">
            <v>2.79</v>
          </cell>
          <cell r="K55">
            <v>1.43</v>
          </cell>
          <cell r="L55">
            <v>0.7</v>
          </cell>
          <cell r="O55">
            <v>2.13</v>
          </cell>
        </row>
        <row r="56">
          <cell r="A56">
            <v>560085</v>
          </cell>
          <cell r="B56" t="str">
            <v>СТУДЕНЧЕСКАЯ ПОЛИКЛИНИКА ОГУ</v>
          </cell>
          <cell r="C56">
            <v>21349</v>
          </cell>
          <cell r="D56">
            <v>1463</v>
          </cell>
          <cell r="E56">
            <v>9578</v>
          </cell>
          <cell r="F56">
            <v>497</v>
          </cell>
          <cell r="G56">
            <v>2.2290000000000001</v>
          </cell>
          <cell r="H56">
            <v>2.944</v>
          </cell>
          <cell r="I56">
            <v>2.0099999999999998</v>
          </cell>
          <cell r="J56">
            <v>1.4</v>
          </cell>
          <cell r="K56">
            <v>1.91</v>
          </cell>
          <cell r="L56">
            <v>7.0000000000000007E-2</v>
          </cell>
          <cell r="O56">
            <v>1.98</v>
          </cell>
        </row>
        <row r="57">
          <cell r="A57">
            <v>560086</v>
          </cell>
          <cell r="B57" t="str">
            <v>ОРЕНБУРГ ОКБ НА СТ. ОРЕНБУРГ</v>
          </cell>
          <cell r="C57">
            <v>59044</v>
          </cell>
          <cell r="D57">
            <v>3024</v>
          </cell>
          <cell r="E57">
            <v>18098</v>
          </cell>
          <cell r="F57">
            <v>604</v>
          </cell>
          <cell r="G57">
            <v>3.262</v>
          </cell>
          <cell r="H57">
            <v>5.0069999999999997</v>
          </cell>
          <cell r="I57">
            <v>3.26</v>
          </cell>
          <cell r="J57">
            <v>2.64</v>
          </cell>
          <cell r="K57">
            <v>0</v>
          </cell>
          <cell r="L57">
            <v>0.08</v>
          </cell>
          <cell r="M57">
            <v>1</v>
          </cell>
          <cell r="O57">
            <v>0.08</v>
          </cell>
        </row>
        <row r="58">
          <cell r="A58">
            <v>560087</v>
          </cell>
          <cell r="B58" t="str">
            <v>ОРСКАЯ УБ НА СТ. ОРСК</v>
          </cell>
          <cell r="C58">
            <v>76994</v>
          </cell>
          <cell r="D58">
            <v>4</v>
          </cell>
          <cell r="E58">
            <v>24185</v>
          </cell>
          <cell r="F58">
            <v>3</v>
          </cell>
          <cell r="G58">
            <v>3.1840000000000002</v>
          </cell>
          <cell r="H58">
            <v>0</v>
          </cell>
          <cell r="I58">
            <v>3.17</v>
          </cell>
          <cell r="J58">
            <v>0</v>
          </cell>
          <cell r="K58">
            <v>3.17</v>
          </cell>
          <cell r="L58">
            <v>0</v>
          </cell>
          <cell r="O58">
            <v>3.17</v>
          </cell>
        </row>
        <row r="59">
          <cell r="A59">
            <v>560088</v>
          </cell>
          <cell r="B59" t="str">
            <v>БУЗУЛУКСКАЯ УЗЛ.  Б-ЦА НА СТ.  БУЗУЛУК</v>
          </cell>
          <cell r="C59">
            <v>13336</v>
          </cell>
          <cell r="D59">
            <v>0</v>
          </cell>
          <cell r="E59">
            <v>5738</v>
          </cell>
          <cell r="F59">
            <v>0</v>
          </cell>
          <cell r="G59">
            <v>2.3239999999999998</v>
          </cell>
          <cell r="H59">
            <v>0</v>
          </cell>
          <cell r="I59">
            <v>2.12</v>
          </cell>
          <cell r="J59">
            <v>0</v>
          </cell>
          <cell r="K59">
            <v>2.12</v>
          </cell>
          <cell r="L59">
            <v>0</v>
          </cell>
          <cell r="O59">
            <v>2.12</v>
          </cell>
        </row>
        <row r="60">
          <cell r="A60">
            <v>560089</v>
          </cell>
          <cell r="B60" t="str">
            <v>АБДУЛИНСКАЯ УЗЛ. ПОЛ-КА НА СТ. АБДУЛИНО</v>
          </cell>
          <cell r="C60">
            <v>22829</v>
          </cell>
          <cell r="D60">
            <v>3</v>
          </cell>
          <cell r="E60">
            <v>3783</v>
          </cell>
          <cell r="F60">
            <v>0</v>
          </cell>
          <cell r="G60">
            <v>6.0350000000000001</v>
          </cell>
          <cell r="H60">
            <v>0</v>
          </cell>
          <cell r="I60">
            <v>5</v>
          </cell>
          <cell r="J60">
            <v>0</v>
          </cell>
          <cell r="K60">
            <v>5</v>
          </cell>
          <cell r="L60">
            <v>0</v>
          </cell>
          <cell r="O60">
            <v>5</v>
          </cell>
        </row>
        <row r="61">
          <cell r="A61">
            <v>560096</v>
          </cell>
          <cell r="B61" t="str">
            <v>ОРЕНБУРГ ФИЛИАЛ № 3 ФГКУ "426 ВГ" МО РФ</v>
          </cell>
          <cell r="C61">
            <v>277</v>
          </cell>
          <cell r="D61">
            <v>80</v>
          </cell>
          <cell r="E61">
            <v>478</v>
          </cell>
          <cell r="F61">
            <v>26</v>
          </cell>
          <cell r="G61">
            <v>0.57899999999999996</v>
          </cell>
          <cell r="H61">
            <v>3.077</v>
          </cell>
          <cell r="I61">
            <v>0</v>
          </cell>
          <cell r="J61">
            <v>1.48</v>
          </cell>
          <cell r="K61">
            <v>0</v>
          </cell>
          <cell r="L61">
            <v>7.0000000000000007E-2</v>
          </cell>
          <cell r="O61">
            <v>7.0000000000000007E-2</v>
          </cell>
        </row>
        <row r="62">
          <cell r="A62">
            <v>560098</v>
          </cell>
          <cell r="B62" t="str">
            <v xml:space="preserve">ФКУЗ МСЧ-56 ФСИН РОССИИ </v>
          </cell>
          <cell r="C62">
            <v>5465</v>
          </cell>
          <cell r="D62">
            <v>0</v>
          </cell>
          <cell r="E62">
            <v>6471</v>
          </cell>
          <cell r="F62">
            <v>0</v>
          </cell>
          <cell r="G62">
            <v>0.84499999999999997</v>
          </cell>
          <cell r="H62">
            <v>0</v>
          </cell>
          <cell r="I62">
            <v>0.32</v>
          </cell>
          <cell r="J62">
            <v>0</v>
          </cell>
          <cell r="K62">
            <v>0.32</v>
          </cell>
          <cell r="L62">
            <v>0</v>
          </cell>
          <cell r="O62">
            <v>0.32</v>
          </cell>
        </row>
        <row r="63">
          <cell r="A63">
            <v>560099</v>
          </cell>
          <cell r="B63" t="str">
            <v>МСЧ МВД ПО ОРЕНБУРГСКОЙ ОБЛАСТИ</v>
          </cell>
          <cell r="C63">
            <v>1727</v>
          </cell>
          <cell r="D63">
            <v>97</v>
          </cell>
          <cell r="E63">
            <v>2299</v>
          </cell>
          <cell r="F63">
            <v>154</v>
          </cell>
          <cell r="G63">
            <v>0.751</v>
          </cell>
          <cell r="H63">
            <v>0.63</v>
          </cell>
          <cell r="I63">
            <v>0.21</v>
          </cell>
          <cell r="J63">
            <v>0</v>
          </cell>
          <cell r="K63">
            <v>0.2</v>
          </cell>
          <cell r="L63">
            <v>0</v>
          </cell>
          <cell r="O63">
            <v>0.2</v>
          </cell>
        </row>
        <row r="64">
          <cell r="A64">
            <v>560205</v>
          </cell>
          <cell r="B64" t="str">
            <v>ООО "КДЦ"</v>
          </cell>
          <cell r="C64">
            <v>7</v>
          </cell>
          <cell r="D64">
            <v>2</v>
          </cell>
          <cell r="E64">
            <v>5</v>
          </cell>
          <cell r="F64">
            <v>1</v>
          </cell>
          <cell r="G64">
            <v>1.4</v>
          </cell>
          <cell r="H64">
            <v>2</v>
          </cell>
          <cell r="I64">
            <v>1</v>
          </cell>
          <cell r="J64">
            <v>0.83</v>
          </cell>
          <cell r="K64">
            <v>0.83</v>
          </cell>
          <cell r="L64">
            <v>0.14000000000000001</v>
          </cell>
          <cell r="O64">
            <v>0.97</v>
          </cell>
        </row>
        <row r="65">
          <cell r="A65">
            <v>560206</v>
          </cell>
          <cell r="B65" t="str">
            <v>НОВОТРОИЦК БОЛЬНИЦА СКОРОЙ МЕДИЦИНСКОЙ ПОМОЩИ</v>
          </cell>
          <cell r="C65">
            <v>230301</v>
          </cell>
          <cell r="D65">
            <v>170</v>
          </cell>
          <cell r="E65">
            <v>73765</v>
          </cell>
          <cell r="F65">
            <v>46</v>
          </cell>
          <cell r="G65">
            <v>3.1219999999999999</v>
          </cell>
          <cell r="H65">
            <v>3.6960000000000002</v>
          </cell>
          <cell r="I65">
            <v>3.09</v>
          </cell>
          <cell r="J65">
            <v>1.85</v>
          </cell>
          <cell r="K65">
            <v>0</v>
          </cell>
          <cell r="L65">
            <v>0</v>
          </cell>
          <cell r="M65">
            <v>1</v>
          </cell>
          <cell r="O65">
            <v>0</v>
          </cell>
        </row>
        <row r="66">
          <cell r="A66">
            <v>560214</v>
          </cell>
          <cell r="B66" t="str">
            <v>БУЗУЛУКСКАЯ БОЛЬНИЦА СКОРОЙ МЕДИЦИНСКОЙ ПОМОЩИ</v>
          </cell>
          <cell r="C66">
            <v>285413</v>
          </cell>
          <cell r="D66">
            <v>205081</v>
          </cell>
          <cell r="E66">
            <v>82573</v>
          </cell>
          <cell r="F66">
            <v>26249</v>
          </cell>
          <cell r="G66">
            <v>3.456</v>
          </cell>
          <cell r="H66">
            <v>7.8129999999999997</v>
          </cell>
          <cell r="I66">
            <v>3.5</v>
          </cell>
          <cell r="J66">
            <v>4.33</v>
          </cell>
          <cell r="K66">
            <v>0</v>
          </cell>
          <cell r="L66">
            <v>1.04</v>
          </cell>
          <cell r="M66">
            <v>1</v>
          </cell>
          <cell r="O66">
            <v>1.04</v>
          </cell>
        </row>
      </sheetData>
      <sheetData sheetId="2">
        <row r="6">
          <cell r="A6">
            <v>560002</v>
          </cell>
          <cell r="B6" t="str">
            <v>ОРЕНБУРГ ОБЛАСТНАЯ КБ  № 2</v>
          </cell>
          <cell r="C6">
            <v>10328</v>
          </cell>
          <cell r="D6">
            <v>0</v>
          </cell>
          <cell r="E6">
            <v>56825</v>
          </cell>
          <cell r="F6">
            <v>1</v>
          </cell>
          <cell r="G6">
            <v>0.18179999999999999</v>
          </cell>
          <cell r="H6">
            <v>0</v>
          </cell>
          <cell r="I6">
            <v>2.2799999999999998</v>
          </cell>
          <cell r="J6">
            <v>0</v>
          </cell>
          <cell r="K6">
            <v>2.2799999999999998</v>
          </cell>
          <cell r="L6">
            <v>0</v>
          </cell>
          <cell r="O6">
            <v>2.2799999999999998</v>
          </cell>
        </row>
        <row r="7">
          <cell r="A7">
            <v>560014</v>
          </cell>
          <cell r="B7" t="str">
            <v>ОРЕНБУРГ ФГБОУ ВО ОРГМУ МИНЗДРАВА</v>
          </cell>
          <cell r="C7">
            <v>6602</v>
          </cell>
          <cell r="D7">
            <v>64</v>
          </cell>
          <cell r="E7">
            <v>17257</v>
          </cell>
          <cell r="F7">
            <v>138</v>
          </cell>
          <cell r="G7">
            <v>0.3826</v>
          </cell>
          <cell r="H7">
            <v>0.46379999999999999</v>
          </cell>
          <cell r="I7">
            <v>5</v>
          </cell>
          <cell r="J7">
            <v>5</v>
          </cell>
          <cell r="K7">
            <v>4.8</v>
          </cell>
          <cell r="L7">
            <v>0.2</v>
          </cell>
          <cell r="O7">
            <v>5</v>
          </cell>
        </row>
        <row r="8">
          <cell r="A8">
            <v>560017</v>
          </cell>
          <cell r="B8" t="str">
            <v>ОРЕНБУРГ ГБУЗ ГКБ №1</v>
          </cell>
          <cell r="C8">
            <v>55698</v>
          </cell>
          <cell r="D8">
            <v>4</v>
          </cell>
          <cell r="E8">
            <v>214834</v>
          </cell>
          <cell r="F8">
            <v>10</v>
          </cell>
          <cell r="G8">
            <v>0.25929999999999997</v>
          </cell>
          <cell r="H8">
            <v>0.4</v>
          </cell>
          <cell r="I8">
            <v>4.7</v>
          </cell>
          <cell r="J8">
            <v>4.7699999999999996</v>
          </cell>
          <cell r="K8">
            <v>4.7</v>
          </cell>
          <cell r="L8">
            <v>0</v>
          </cell>
          <cell r="O8">
            <v>4.7</v>
          </cell>
        </row>
        <row r="9">
          <cell r="A9">
            <v>560019</v>
          </cell>
          <cell r="B9" t="str">
            <v>ОРЕНБУРГ ГАУЗ ГКБ  №3</v>
          </cell>
          <cell r="C9">
            <v>119567</v>
          </cell>
          <cell r="D9">
            <v>22825</v>
          </cell>
          <cell r="E9">
            <v>324911</v>
          </cell>
          <cell r="F9">
            <v>37820</v>
          </cell>
          <cell r="G9">
            <v>0.36799999999999999</v>
          </cell>
          <cell r="H9">
            <v>0.60350000000000004</v>
          </cell>
          <cell r="I9">
            <v>5</v>
          </cell>
          <cell r="J9">
            <v>5</v>
          </cell>
          <cell r="K9">
            <v>4.8</v>
          </cell>
          <cell r="L9">
            <v>0.2</v>
          </cell>
          <cell r="O9">
            <v>5</v>
          </cell>
        </row>
        <row r="10">
          <cell r="A10">
            <v>560021</v>
          </cell>
          <cell r="B10" t="str">
            <v>ОРЕНБУРГ ГБУЗ ГКБ № 5</v>
          </cell>
          <cell r="C10">
            <v>58820</v>
          </cell>
          <cell r="D10">
            <v>173761</v>
          </cell>
          <cell r="E10">
            <v>171635</v>
          </cell>
          <cell r="F10">
            <v>328751</v>
          </cell>
          <cell r="G10">
            <v>0.3427</v>
          </cell>
          <cell r="H10">
            <v>0.52849999999999997</v>
          </cell>
          <cell r="I10">
            <v>5</v>
          </cell>
          <cell r="J10">
            <v>5</v>
          </cell>
          <cell r="K10">
            <v>2.95</v>
          </cell>
          <cell r="L10">
            <v>2.0499999999999998</v>
          </cell>
          <cell r="O10">
            <v>5</v>
          </cell>
        </row>
        <row r="11">
          <cell r="A11">
            <v>560022</v>
          </cell>
          <cell r="B11" t="str">
            <v>ОРЕНБУРГ ГАУЗ ГКБ  №6</v>
          </cell>
          <cell r="C11">
            <v>43619</v>
          </cell>
          <cell r="D11">
            <v>88957</v>
          </cell>
          <cell r="E11">
            <v>193862</v>
          </cell>
          <cell r="F11">
            <v>167039</v>
          </cell>
          <cell r="G11">
            <v>0.22500000000000001</v>
          </cell>
          <cell r="H11">
            <v>0.53259999999999996</v>
          </cell>
          <cell r="I11">
            <v>3.63</v>
          </cell>
          <cell r="J11">
            <v>5</v>
          </cell>
          <cell r="K11">
            <v>2.69</v>
          </cell>
          <cell r="L11">
            <v>1.3</v>
          </cell>
          <cell r="O11">
            <v>3.99</v>
          </cell>
        </row>
        <row r="12">
          <cell r="A12">
            <v>560024</v>
          </cell>
          <cell r="B12" t="str">
            <v>ОРЕНБУРГ ГАУЗ ДГКБ</v>
          </cell>
          <cell r="C12">
            <v>2001</v>
          </cell>
          <cell r="D12">
            <v>205974</v>
          </cell>
          <cell r="E12">
            <v>5974</v>
          </cell>
          <cell r="F12">
            <v>457106</v>
          </cell>
          <cell r="G12">
            <v>0.33500000000000002</v>
          </cell>
          <cell r="H12">
            <v>0.4506</v>
          </cell>
          <cell r="I12">
            <v>5</v>
          </cell>
          <cell r="J12">
            <v>5</v>
          </cell>
          <cell r="K12">
            <v>0.25</v>
          </cell>
          <cell r="L12">
            <v>4.75</v>
          </cell>
          <cell r="O12">
            <v>5</v>
          </cell>
        </row>
        <row r="13">
          <cell r="A13">
            <v>560026</v>
          </cell>
          <cell r="B13" t="str">
            <v>ОРЕНБУРГ ГАУЗ ГКБ ИМ. ПИРОГОВА Н.И.</v>
          </cell>
          <cell r="C13">
            <v>68814</v>
          </cell>
          <cell r="D13">
            <v>71259</v>
          </cell>
          <cell r="E13">
            <v>254899</v>
          </cell>
          <cell r="F13">
            <v>135190</v>
          </cell>
          <cell r="G13">
            <v>0.27</v>
          </cell>
          <cell r="H13">
            <v>0.52710000000000001</v>
          </cell>
          <cell r="I13">
            <v>5</v>
          </cell>
          <cell r="J13">
            <v>5</v>
          </cell>
          <cell r="K13">
            <v>4.1500000000000004</v>
          </cell>
          <cell r="L13">
            <v>0.85</v>
          </cell>
          <cell r="O13">
            <v>5</v>
          </cell>
        </row>
        <row r="14">
          <cell r="A14">
            <v>560032</v>
          </cell>
          <cell r="B14" t="str">
            <v>ОРСКАЯ ГАУЗ ГБ № 2</v>
          </cell>
          <cell r="C14">
            <v>8285</v>
          </cell>
          <cell r="D14">
            <v>0</v>
          </cell>
          <cell r="E14">
            <v>39870</v>
          </cell>
          <cell r="F14">
            <v>2</v>
          </cell>
          <cell r="G14">
            <v>0.20780000000000001</v>
          </cell>
          <cell r="H14">
            <v>0</v>
          </cell>
          <cell r="I14">
            <v>3.09</v>
          </cell>
          <cell r="J14">
            <v>0</v>
          </cell>
          <cell r="K14">
            <v>3.09</v>
          </cell>
          <cell r="L14">
            <v>0</v>
          </cell>
          <cell r="O14">
            <v>3.09</v>
          </cell>
        </row>
        <row r="15">
          <cell r="A15">
            <v>560033</v>
          </cell>
          <cell r="B15" t="str">
            <v>ОРСКАЯ ГАУЗ ГБ № 3</v>
          </cell>
          <cell r="C15">
            <v>29255</v>
          </cell>
          <cell r="D15">
            <v>0</v>
          </cell>
          <cell r="E15">
            <v>104498</v>
          </cell>
          <cell r="F15">
            <v>0</v>
          </cell>
          <cell r="G15">
            <v>0.28000000000000003</v>
          </cell>
          <cell r="H15">
            <v>0</v>
          </cell>
          <cell r="I15">
            <v>5</v>
          </cell>
          <cell r="J15">
            <v>0</v>
          </cell>
          <cell r="K15">
            <v>5</v>
          </cell>
          <cell r="L15">
            <v>0</v>
          </cell>
          <cell r="O15">
            <v>5</v>
          </cell>
        </row>
        <row r="16">
          <cell r="A16">
            <v>560034</v>
          </cell>
          <cell r="B16" t="str">
            <v>ОРСКАЯ ГАУЗ ГБ № 4</v>
          </cell>
          <cell r="C16">
            <v>33705</v>
          </cell>
          <cell r="D16">
            <v>0</v>
          </cell>
          <cell r="E16">
            <v>98346</v>
          </cell>
          <cell r="F16">
            <v>3</v>
          </cell>
          <cell r="G16">
            <v>0.3427</v>
          </cell>
          <cell r="H16">
            <v>0</v>
          </cell>
          <cell r="I16">
            <v>5</v>
          </cell>
          <cell r="J16">
            <v>0</v>
          </cell>
          <cell r="K16">
            <v>0</v>
          </cell>
          <cell r="L16">
            <v>0</v>
          </cell>
          <cell r="M16">
            <v>1</v>
          </cell>
          <cell r="O16">
            <v>0</v>
          </cell>
        </row>
        <row r="17">
          <cell r="A17">
            <v>560035</v>
          </cell>
          <cell r="B17" t="str">
            <v>ОРСКАЯ ГАУЗ ГБ № 5</v>
          </cell>
          <cell r="C17">
            <v>347</v>
          </cell>
          <cell r="D17">
            <v>98170</v>
          </cell>
          <cell r="E17">
            <v>1506</v>
          </cell>
          <cell r="F17">
            <v>217171</v>
          </cell>
          <cell r="G17">
            <v>0.23039999999999999</v>
          </cell>
          <cell r="H17">
            <v>0.45200000000000001</v>
          </cell>
          <cell r="I17">
            <v>3.79</v>
          </cell>
          <cell r="J17">
            <v>5</v>
          </cell>
          <cell r="K17">
            <v>0.23</v>
          </cell>
          <cell r="L17">
            <v>4.7</v>
          </cell>
          <cell r="O17">
            <v>4.93</v>
          </cell>
        </row>
        <row r="18">
          <cell r="A18">
            <v>560036</v>
          </cell>
          <cell r="B18" t="str">
            <v>ОРСКАЯ ГАУЗ ГБ № 1</v>
          </cell>
          <cell r="C18">
            <v>26119</v>
          </cell>
          <cell r="D18">
            <v>34829</v>
          </cell>
          <cell r="E18">
            <v>86476</v>
          </cell>
          <cell r="F18">
            <v>68528</v>
          </cell>
          <cell r="G18">
            <v>0.30199999999999999</v>
          </cell>
          <cell r="H18">
            <v>0.50819999999999999</v>
          </cell>
          <cell r="I18">
            <v>5</v>
          </cell>
          <cell r="J18">
            <v>5</v>
          </cell>
          <cell r="K18">
            <v>4.05</v>
          </cell>
          <cell r="L18">
            <v>0.95</v>
          </cell>
          <cell r="O18">
            <v>5</v>
          </cell>
        </row>
        <row r="19">
          <cell r="A19">
            <v>560041</v>
          </cell>
          <cell r="B19" t="str">
            <v>НОВОТРОИЦКАЯ ГАУЗ ДГБ</v>
          </cell>
          <cell r="C19">
            <v>228</v>
          </cell>
          <cell r="D19">
            <v>45162</v>
          </cell>
          <cell r="E19">
            <v>1184</v>
          </cell>
          <cell r="F19">
            <v>123001</v>
          </cell>
          <cell r="G19">
            <v>0.19259999999999999</v>
          </cell>
          <cell r="H19">
            <v>0.36720000000000003</v>
          </cell>
          <cell r="I19">
            <v>2.61</v>
          </cell>
          <cell r="J19">
            <v>4.1900000000000004</v>
          </cell>
          <cell r="K19">
            <v>0.16</v>
          </cell>
          <cell r="L19">
            <v>3.94</v>
          </cell>
          <cell r="O19">
            <v>4.0999999999999996</v>
          </cell>
        </row>
        <row r="20">
          <cell r="A20">
            <v>560043</v>
          </cell>
          <cell r="B20" t="str">
            <v>МЕДНОГОРСКАЯ ГБ</v>
          </cell>
          <cell r="C20">
            <v>22175</v>
          </cell>
          <cell r="D20">
            <v>23563</v>
          </cell>
          <cell r="E20">
            <v>59229</v>
          </cell>
          <cell r="F20">
            <v>36735</v>
          </cell>
          <cell r="G20">
            <v>0.37440000000000001</v>
          </cell>
          <cell r="H20">
            <v>0.64139999999999997</v>
          </cell>
          <cell r="I20">
            <v>5</v>
          </cell>
          <cell r="J20">
            <v>5</v>
          </cell>
          <cell r="K20">
            <v>4</v>
          </cell>
          <cell r="L20">
            <v>1</v>
          </cell>
          <cell r="O20">
            <v>5</v>
          </cell>
        </row>
        <row r="21">
          <cell r="A21">
            <v>560045</v>
          </cell>
          <cell r="B21" t="str">
            <v>БУГУРУСЛАНСКАЯ ГБ</v>
          </cell>
          <cell r="C21">
            <v>10759</v>
          </cell>
          <cell r="D21">
            <v>24427</v>
          </cell>
          <cell r="E21">
            <v>44648</v>
          </cell>
          <cell r="F21">
            <v>54536</v>
          </cell>
          <cell r="G21">
            <v>0.24099999999999999</v>
          </cell>
          <cell r="H21">
            <v>0.44790000000000002</v>
          </cell>
          <cell r="I21">
            <v>4.13</v>
          </cell>
          <cell r="J21">
            <v>5</v>
          </cell>
          <cell r="K21">
            <v>3.18</v>
          </cell>
          <cell r="L21">
            <v>1.1499999999999999</v>
          </cell>
          <cell r="O21">
            <v>4.33</v>
          </cell>
        </row>
        <row r="22">
          <cell r="A22">
            <v>560047</v>
          </cell>
          <cell r="B22" t="str">
            <v>БУГУРУСЛАНСКАЯ РБ</v>
          </cell>
          <cell r="C22">
            <v>12031</v>
          </cell>
          <cell r="D22">
            <v>31323</v>
          </cell>
          <cell r="E22">
            <v>70089</v>
          </cell>
          <cell r="F22">
            <v>56248</v>
          </cell>
          <cell r="G22">
            <v>0.17169999999999999</v>
          </cell>
          <cell r="H22">
            <v>0.55689999999999995</v>
          </cell>
          <cell r="I22">
            <v>1.96</v>
          </cell>
          <cell r="J22">
            <v>5</v>
          </cell>
          <cell r="K22">
            <v>1.53</v>
          </cell>
          <cell r="L22">
            <v>1.1000000000000001</v>
          </cell>
          <cell r="O22">
            <v>2.63</v>
          </cell>
        </row>
        <row r="23">
          <cell r="A23">
            <v>560052</v>
          </cell>
          <cell r="B23" t="str">
            <v>АБДУЛИНСКАЯ ГБ</v>
          </cell>
          <cell r="C23">
            <v>12925</v>
          </cell>
          <cell r="D23">
            <v>17374</v>
          </cell>
          <cell r="E23">
            <v>40463</v>
          </cell>
          <cell r="F23">
            <v>30549</v>
          </cell>
          <cell r="G23">
            <v>0.31940000000000002</v>
          </cell>
          <cell r="H23">
            <v>0.56869999999999998</v>
          </cell>
          <cell r="I23">
            <v>5</v>
          </cell>
          <cell r="J23">
            <v>5</v>
          </cell>
          <cell r="K23">
            <v>0</v>
          </cell>
          <cell r="L23">
            <v>1.2</v>
          </cell>
          <cell r="M23">
            <v>1</v>
          </cell>
          <cell r="O23">
            <v>1.2</v>
          </cell>
        </row>
        <row r="24">
          <cell r="A24">
            <v>560053</v>
          </cell>
          <cell r="B24" t="str">
            <v>АДАМОВСКАЯ РБ</v>
          </cell>
          <cell r="C24">
            <v>9993</v>
          </cell>
          <cell r="D24">
            <v>14474</v>
          </cell>
          <cell r="E24">
            <v>31164</v>
          </cell>
          <cell r="F24">
            <v>23641</v>
          </cell>
          <cell r="G24">
            <v>0.32069999999999999</v>
          </cell>
          <cell r="H24">
            <v>0.61219999999999997</v>
          </cell>
          <cell r="I24">
            <v>5</v>
          </cell>
          <cell r="J24">
            <v>5</v>
          </cell>
          <cell r="K24">
            <v>3.9</v>
          </cell>
          <cell r="L24">
            <v>1.1000000000000001</v>
          </cell>
          <cell r="O24">
            <v>5</v>
          </cell>
        </row>
        <row r="25">
          <cell r="A25">
            <v>560054</v>
          </cell>
          <cell r="B25" t="str">
            <v>АКБУЛАКСКАЯ РБ</v>
          </cell>
          <cell r="C25">
            <v>13166</v>
          </cell>
          <cell r="D25">
            <v>22031</v>
          </cell>
          <cell r="E25">
            <v>52243</v>
          </cell>
          <cell r="F25">
            <v>41378</v>
          </cell>
          <cell r="G25">
            <v>0.252</v>
          </cell>
          <cell r="H25">
            <v>0.53239999999999998</v>
          </cell>
          <cell r="I25">
            <v>4.47</v>
          </cell>
          <cell r="J25">
            <v>5</v>
          </cell>
          <cell r="K25">
            <v>3.35</v>
          </cell>
          <cell r="L25">
            <v>1.25</v>
          </cell>
          <cell r="O25">
            <v>4.5999999999999996</v>
          </cell>
        </row>
        <row r="26">
          <cell r="A26">
            <v>560055</v>
          </cell>
          <cell r="B26" t="str">
            <v>АЛЕКСАНДРОВСКАЯ РБ</v>
          </cell>
          <cell r="C26">
            <v>9008</v>
          </cell>
          <cell r="D26">
            <v>11375</v>
          </cell>
          <cell r="E26">
            <v>22107</v>
          </cell>
          <cell r="F26">
            <v>19455</v>
          </cell>
          <cell r="G26">
            <v>0.40749999999999997</v>
          </cell>
          <cell r="H26">
            <v>0.5847</v>
          </cell>
          <cell r="I26">
            <v>5</v>
          </cell>
          <cell r="J26">
            <v>5</v>
          </cell>
          <cell r="K26">
            <v>4.05</v>
          </cell>
          <cell r="L26">
            <v>0.95</v>
          </cell>
          <cell r="O26">
            <v>5</v>
          </cell>
        </row>
        <row r="27">
          <cell r="A27">
            <v>560056</v>
          </cell>
          <cell r="B27" t="str">
            <v>АСЕКЕЕВСКАЯ РБ</v>
          </cell>
          <cell r="C27">
            <v>9644</v>
          </cell>
          <cell r="D27">
            <v>10964</v>
          </cell>
          <cell r="E27">
            <v>39568</v>
          </cell>
          <cell r="F27">
            <v>19343</v>
          </cell>
          <cell r="G27">
            <v>0.2437</v>
          </cell>
          <cell r="H27">
            <v>0.56679999999999997</v>
          </cell>
          <cell r="I27">
            <v>4.21</v>
          </cell>
          <cell r="J27">
            <v>5</v>
          </cell>
          <cell r="K27">
            <v>3.45</v>
          </cell>
          <cell r="L27">
            <v>0.9</v>
          </cell>
          <cell r="O27">
            <v>4.3499999999999996</v>
          </cell>
        </row>
        <row r="28">
          <cell r="A28">
            <v>560057</v>
          </cell>
          <cell r="B28" t="str">
            <v>БЕЛЯЕВСКАЯ РБ</v>
          </cell>
          <cell r="C28">
            <v>17450</v>
          </cell>
          <cell r="D28">
            <v>17221</v>
          </cell>
          <cell r="E28">
            <v>53860</v>
          </cell>
          <cell r="F28">
            <v>29847</v>
          </cell>
          <cell r="G28">
            <v>0.32400000000000001</v>
          </cell>
          <cell r="H28">
            <v>0.57699999999999996</v>
          </cell>
          <cell r="I28">
            <v>5</v>
          </cell>
          <cell r="J28">
            <v>5</v>
          </cell>
          <cell r="K28">
            <v>3.95</v>
          </cell>
          <cell r="L28">
            <v>1.05</v>
          </cell>
          <cell r="O28">
            <v>5</v>
          </cell>
        </row>
        <row r="29">
          <cell r="A29">
            <v>560058</v>
          </cell>
          <cell r="B29" t="str">
            <v>ГАЙСКАЯ ГБ</v>
          </cell>
          <cell r="C29">
            <v>25305</v>
          </cell>
          <cell r="D29">
            <v>35334</v>
          </cell>
          <cell r="E29">
            <v>82370</v>
          </cell>
          <cell r="F29">
            <v>61014</v>
          </cell>
          <cell r="G29">
            <v>0.30719999999999997</v>
          </cell>
          <cell r="H29">
            <v>0.57909999999999995</v>
          </cell>
          <cell r="I29">
            <v>5</v>
          </cell>
          <cell r="J29">
            <v>5</v>
          </cell>
          <cell r="K29">
            <v>3.9</v>
          </cell>
          <cell r="L29">
            <v>1.1000000000000001</v>
          </cell>
          <cell r="O29">
            <v>5</v>
          </cell>
        </row>
        <row r="30">
          <cell r="A30">
            <v>560059</v>
          </cell>
          <cell r="B30" t="str">
            <v>ГРАЧЕВСКАЯ РБ</v>
          </cell>
          <cell r="C30">
            <v>8355</v>
          </cell>
          <cell r="D30">
            <v>9523</v>
          </cell>
          <cell r="E30">
            <v>24227</v>
          </cell>
          <cell r="F30">
            <v>16632</v>
          </cell>
          <cell r="G30">
            <v>0.34489999999999998</v>
          </cell>
          <cell r="H30">
            <v>0.5726</v>
          </cell>
          <cell r="I30">
            <v>5</v>
          </cell>
          <cell r="J30">
            <v>5</v>
          </cell>
          <cell r="K30">
            <v>4</v>
          </cell>
          <cell r="L30">
            <v>1</v>
          </cell>
          <cell r="O30">
            <v>5</v>
          </cell>
        </row>
        <row r="31">
          <cell r="A31">
            <v>560060</v>
          </cell>
          <cell r="B31" t="str">
            <v>ДОМБАРОВСКАЯ РБ</v>
          </cell>
          <cell r="C31">
            <v>11861</v>
          </cell>
          <cell r="D31">
            <v>15854</v>
          </cell>
          <cell r="E31">
            <v>34481</v>
          </cell>
          <cell r="F31">
            <v>29082</v>
          </cell>
          <cell r="G31">
            <v>0.34399999999999997</v>
          </cell>
          <cell r="H31">
            <v>0.54510000000000003</v>
          </cell>
          <cell r="I31">
            <v>5</v>
          </cell>
          <cell r="J31">
            <v>5</v>
          </cell>
          <cell r="K31">
            <v>3.85</v>
          </cell>
          <cell r="L31">
            <v>1.1499999999999999</v>
          </cell>
          <cell r="O31">
            <v>5</v>
          </cell>
        </row>
        <row r="32">
          <cell r="A32">
            <v>560061</v>
          </cell>
          <cell r="B32" t="str">
            <v>ИЛЕКСКАЯ РБ</v>
          </cell>
          <cell r="C32">
            <v>7914</v>
          </cell>
          <cell r="D32">
            <v>16303</v>
          </cell>
          <cell r="E32">
            <v>27845</v>
          </cell>
          <cell r="F32">
            <v>29819</v>
          </cell>
          <cell r="G32">
            <v>0.28420000000000001</v>
          </cell>
          <cell r="H32">
            <v>0.54669999999999996</v>
          </cell>
          <cell r="I32">
            <v>5</v>
          </cell>
          <cell r="J32">
            <v>5</v>
          </cell>
          <cell r="K32">
            <v>3.9</v>
          </cell>
          <cell r="L32">
            <v>1.1000000000000001</v>
          </cell>
          <cell r="O32">
            <v>5</v>
          </cell>
        </row>
        <row r="33">
          <cell r="A33">
            <v>560062</v>
          </cell>
          <cell r="B33" t="str">
            <v>КВАРКЕНСКАЯ РБ</v>
          </cell>
          <cell r="C33">
            <v>4297</v>
          </cell>
          <cell r="D33">
            <v>7959</v>
          </cell>
          <cell r="E33">
            <v>15849</v>
          </cell>
          <cell r="F33">
            <v>14101</v>
          </cell>
          <cell r="G33">
            <v>0.27110000000000001</v>
          </cell>
          <cell r="H33">
            <v>0.56440000000000001</v>
          </cell>
          <cell r="I33">
            <v>5</v>
          </cell>
          <cell r="J33">
            <v>5</v>
          </cell>
          <cell r="K33">
            <v>4</v>
          </cell>
          <cell r="L33">
            <v>1</v>
          </cell>
          <cell r="O33">
            <v>5</v>
          </cell>
        </row>
        <row r="34">
          <cell r="A34">
            <v>560063</v>
          </cell>
          <cell r="B34" t="str">
            <v>КРАСНОГВАРДЕЙСКАЯ РБ</v>
          </cell>
          <cell r="C34">
            <v>10984</v>
          </cell>
          <cell r="D34">
            <v>8991</v>
          </cell>
          <cell r="E34">
            <v>23440</v>
          </cell>
          <cell r="F34">
            <v>17525</v>
          </cell>
          <cell r="G34">
            <v>0.46860000000000002</v>
          </cell>
          <cell r="H34">
            <v>0.51300000000000001</v>
          </cell>
          <cell r="I34">
            <v>5</v>
          </cell>
          <cell r="J34">
            <v>5</v>
          </cell>
          <cell r="K34">
            <v>3.85</v>
          </cell>
          <cell r="L34">
            <v>1.1499999999999999</v>
          </cell>
          <cell r="O34">
            <v>5</v>
          </cell>
        </row>
        <row r="35">
          <cell r="A35">
            <v>560064</v>
          </cell>
          <cell r="B35" t="str">
            <v>КУВАНДЫКСКАЯ ГБ</v>
          </cell>
          <cell r="C35">
            <v>50914</v>
          </cell>
          <cell r="D35">
            <v>57443</v>
          </cell>
          <cell r="E35">
            <v>113318</v>
          </cell>
          <cell r="F35">
            <v>89049</v>
          </cell>
          <cell r="G35">
            <v>0.44929999999999998</v>
          </cell>
          <cell r="H35">
            <v>0.64510000000000001</v>
          </cell>
          <cell r="I35">
            <v>5</v>
          </cell>
          <cell r="J35">
            <v>5</v>
          </cell>
          <cell r="K35">
            <v>3.85</v>
          </cell>
          <cell r="L35">
            <v>1.1499999999999999</v>
          </cell>
          <cell r="O35">
            <v>5</v>
          </cell>
        </row>
        <row r="36">
          <cell r="A36">
            <v>560065</v>
          </cell>
          <cell r="B36" t="str">
            <v>КУРМАНАЕВСКАЯ РБ</v>
          </cell>
          <cell r="C36">
            <v>18456</v>
          </cell>
          <cell r="D36">
            <v>19752</v>
          </cell>
          <cell r="E36">
            <v>41072</v>
          </cell>
          <cell r="F36">
            <v>27472</v>
          </cell>
          <cell r="G36">
            <v>0.44940000000000002</v>
          </cell>
          <cell r="H36">
            <v>0.71899999999999997</v>
          </cell>
          <cell r="I36">
            <v>5</v>
          </cell>
          <cell r="J36">
            <v>5</v>
          </cell>
          <cell r="K36">
            <v>4.05</v>
          </cell>
          <cell r="L36">
            <v>0.95</v>
          </cell>
          <cell r="O36">
            <v>5</v>
          </cell>
        </row>
        <row r="37">
          <cell r="A37">
            <v>560066</v>
          </cell>
          <cell r="B37" t="str">
            <v>МАТВЕЕВСКАЯ РБ</v>
          </cell>
          <cell r="C37">
            <v>4562</v>
          </cell>
          <cell r="D37">
            <v>8427</v>
          </cell>
          <cell r="E37">
            <v>22933</v>
          </cell>
          <cell r="F37">
            <v>15187</v>
          </cell>
          <cell r="G37">
            <v>0.19889999999999999</v>
          </cell>
          <cell r="H37">
            <v>0.55489999999999995</v>
          </cell>
          <cell r="I37">
            <v>2.81</v>
          </cell>
          <cell r="J37">
            <v>5</v>
          </cell>
          <cell r="K37">
            <v>2.25</v>
          </cell>
          <cell r="L37">
            <v>1</v>
          </cell>
          <cell r="O37">
            <v>3.25</v>
          </cell>
        </row>
        <row r="38">
          <cell r="A38">
            <v>560067</v>
          </cell>
          <cell r="B38" t="str">
            <v>НОВООРСКАЯ РБ</v>
          </cell>
          <cell r="C38">
            <v>6455</v>
          </cell>
          <cell r="D38">
            <v>27905</v>
          </cell>
          <cell r="E38">
            <v>38408</v>
          </cell>
          <cell r="F38">
            <v>43339</v>
          </cell>
          <cell r="G38">
            <v>0.1681</v>
          </cell>
          <cell r="H38">
            <v>0.64390000000000003</v>
          </cell>
          <cell r="I38">
            <v>1.85</v>
          </cell>
          <cell r="J38">
            <v>5</v>
          </cell>
          <cell r="K38">
            <v>1.41</v>
          </cell>
          <cell r="L38">
            <v>1.2</v>
          </cell>
          <cell r="O38">
            <v>2.61</v>
          </cell>
        </row>
        <row r="39">
          <cell r="A39">
            <v>560068</v>
          </cell>
          <cell r="B39" t="str">
            <v>НОВОСЕРГИЕВСКАЯ РБ</v>
          </cell>
          <cell r="C39">
            <v>13629</v>
          </cell>
          <cell r="D39">
            <v>23410</v>
          </cell>
          <cell r="E39">
            <v>48204</v>
          </cell>
          <cell r="F39">
            <v>37230</v>
          </cell>
          <cell r="G39">
            <v>0.28270000000000001</v>
          </cell>
          <cell r="H39">
            <v>0.62880000000000003</v>
          </cell>
          <cell r="I39">
            <v>5</v>
          </cell>
          <cell r="J39">
            <v>5</v>
          </cell>
          <cell r="K39">
            <v>3.85</v>
          </cell>
          <cell r="L39">
            <v>1.1499999999999999</v>
          </cell>
          <cell r="O39">
            <v>5</v>
          </cell>
        </row>
        <row r="40">
          <cell r="A40">
            <v>560069</v>
          </cell>
          <cell r="B40" t="str">
            <v>ОКТЯБРЬСКАЯ РБ</v>
          </cell>
          <cell r="C40">
            <v>23179</v>
          </cell>
          <cell r="D40">
            <v>18618</v>
          </cell>
          <cell r="E40">
            <v>44252</v>
          </cell>
          <cell r="F40">
            <v>24591</v>
          </cell>
          <cell r="G40">
            <v>0.52380000000000004</v>
          </cell>
          <cell r="H40">
            <v>0.7571</v>
          </cell>
          <cell r="I40">
            <v>5</v>
          </cell>
          <cell r="J40">
            <v>5</v>
          </cell>
          <cell r="K40">
            <v>3.9</v>
          </cell>
          <cell r="L40">
            <v>1.1000000000000001</v>
          </cell>
          <cell r="O40">
            <v>5</v>
          </cell>
        </row>
        <row r="41">
          <cell r="A41">
            <v>560070</v>
          </cell>
          <cell r="B41" t="str">
            <v>ОРЕНБУРГСКАЯ РБ</v>
          </cell>
          <cell r="C41">
            <v>50335</v>
          </cell>
          <cell r="D41">
            <v>70006</v>
          </cell>
          <cell r="E41">
            <v>174070</v>
          </cell>
          <cell r="F41">
            <v>130572</v>
          </cell>
          <cell r="G41">
            <v>0.28920000000000001</v>
          </cell>
          <cell r="H41">
            <v>0.53610000000000002</v>
          </cell>
          <cell r="I41">
            <v>5</v>
          </cell>
          <cell r="J41">
            <v>5</v>
          </cell>
          <cell r="K41">
            <v>3.75</v>
          </cell>
          <cell r="L41">
            <v>1.25</v>
          </cell>
          <cell r="O41">
            <v>5</v>
          </cell>
        </row>
        <row r="42">
          <cell r="A42">
            <v>560071</v>
          </cell>
          <cell r="B42" t="str">
            <v>ПЕРВОМАЙСКАЯ РБ</v>
          </cell>
          <cell r="C42">
            <v>18346</v>
          </cell>
          <cell r="D42">
            <v>23131</v>
          </cell>
          <cell r="E42">
            <v>43229</v>
          </cell>
          <cell r="F42">
            <v>41678</v>
          </cell>
          <cell r="G42">
            <v>0.4244</v>
          </cell>
          <cell r="H42">
            <v>0.55500000000000005</v>
          </cell>
          <cell r="I42">
            <v>5</v>
          </cell>
          <cell r="J42">
            <v>5</v>
          </cell>
          <cell r="K42">
            <v>3.75</v>
          </cell>
          <cell r="L42">
            <v>1.25</v>
          </cell>
          <cell r="O42">
            <v>5</v>
          </cell>
        </row>
        <row r="43">
          <cell r="A43">
            <v>560072</v>
          </cell>
          <cell r="B43" t="str">
            <v>ПЕРЕВОЛОЦКАЯ РБ</v>
          </cell>
          <cell r="C43">
            <v>17848</v>
          </cell>
          <cell r="D43">
            <v>20242</v>
          </cell>
          <cell r="E43">
            <v>39417</v>
          </cell>
          <cell r="F43">
            <v>33457</v>
          </cell>
          <cell r="G43">
            <v>0.45279999999999998</v>
          </cell>
          <cell r="H43">
            <v>0.60499999999999998</v>
          </cell>
          <cell r="I43">
            <v>5</v>
          </cell>
          <cell r="J43">
            <v>5</v>
          </cell>
          <cell r="K43">
            <v>3.95</v>
          </cell>
          <cell r="L43">
            <v>1.05</v>
          </cell>
          <cell r="O43">
            <v>5</v>
          </cell>
        </row>
        <row r="44">
          <cell r="A44">
            <v>560073</v>
          </cell>
          <cell r="B44" t="str">
            <v>ПОНОМАРЕВСКАЯ РБ</v>
          </cell>
          <cell r="C44">
            <v>8277</v>
          </cell>
          <cell r="D44">
            <v>10353</v>
          </cell>
          <cell r="E44">
            <v>36000</v>
          </cell>
          <cell r="F44">
            <v>15608</v>
          </cell>
          <cell r="G44">
            <v>0.22989999999999999</v>
          </cell>
          <cell r="H44">
            <v>0.6633</v>
          </cell>
          <cell r="I44">
            <v>3.78</v>
          </cell>
          <cell r="J44">
            <v>5</v>
          </cell>
          <cell r="K44">
            <v>3.14</v>
          </cell>
          <cell r="L44">
            <v>0.85</v>
          </cell>
          <cell r="O44">
            <v>3.99</v>
          </cell>
        </row>
        <row r="45">
          <cell r="A45">
            <v>560074</v>
          </cell>
          <cell r="B45" t="str">
            <v>САКМАРСКАЯ  РБ</v>
          </cell>
          <cell r="C45">
            <v>9873</v>
          </cell>
          <cell r="D45">
            <v>20264</v>
          </cell>
          <cell r="E45">
            <v>40636</v>
          </cell>
          <cell r="F45">
            <v>35294</v>
          </cell>
          <cell r="G45">
            <v>0.24299999999999999</v>
          </cell>
          <cell r="H45">
            <v>0.57410000000000005</v>
          </cell>
          <cell r="I45">
            <v>4.1900000000000004</v>
          </cell>
          <cell r="J45">
            <v>5</v>
          </cell>
          <cell r="K45">
            <v>3.18</v>
          </cell>
          <cell r="L45">
            <v>1.2</v>
          </cell>
          <cell r="O45">
            <v>4.38</v>
          </cell>
        </row>
        <row r="46">
          <cell r="A46">
            <v>560075</v>
          </cell>
          <cell r="B46" t="str">
            <v>САРАКТАШСКАЯ РБ</v>
          </cell>
          <cell r="C46">
            <v>23671</v>
          </cell>
          <cell r="D46">
            <v>32574</v>
          </cell>
          <cell r="E46">
            <v>79528</v>
          </cell>
          <cell r="F46">
            <v>47559</v>
          </cell>
          <cell r="G46">
            <v>0.29759999999999998</v>
          </cell>
          <cell r="H46">
            <v>0.68489999999999995</v>
          </cell>
          <cell r="I46">
            <v>5</v>
          </cell>
          <cell r="J46">
            <v>5</v>
          </cell>
          <cell r="K46">
            <v>3.85</v>
          </cell>
          <cell r="L46">
            <v>1.1499999999999999</v>
          </cell>
          <cell r="O46">
            <v>5</v>
          </cell>
        </row>
        <row r="47">
          <cell r="A47">
            <v>560076</v>
          </cell>
          <cell r="B47" t="str">
            <v>СВЕТЛИНСКАЯ РБ</v>
          </cell>
          <cell r="C47">
            <v>5076</v>
          </cell>
          <cell r="D47">
            <v>7102</v>
          </cell>
          <cell r="E47">
            <v>13377</v>
          </cell>
          <cell r="F47">
            <v>12295</v>
          </cell>
          <cell r="G47">
            <v>0.3795</v>
          </cell>
          <cell r="H47">
            <v>0.5776</v>
          </cell>
          <cell r="I47">
            <v>5</v>
          </cell>
          <cell r="J47">
            <v>5</v>
          </cell>
          <cell r="K47">
            <v>3.95</v>
          </cell>
          <cell r="L47">
            <v>1.05</v>
          </cell>
          <cell r="O47">
            <v>5</v>
          </cell>
        </row>
        <row r="48">
          <cell r="A48">
            <v>560077</v>
          </cell>
          <cell r="B48" t="str">
            <v>СЕВЕРНАЯ РБ</v>
          </cell>
          <cell r="C48">
            <v>6358</v>
          </cell>
          <cell r="D48">
            <v>8544</v>
          </cell>
          <cell r="E48">
            <v>31365</v>
          </cell>
          <cell r="F48">
            <v>13849</v>
          </cell>
          <cell r="G48">
            <v>0.20269999999999999</v>
          </cell>
          <cell r="H48">
            <v>0.6169</v>
          </cell>
          <cell r="I48">
            <v>2.93</v>
          </cell>
          <cell r="J48">
            <v>5</v>
          </cell>
          <cell r="K48">
            <v>2.4300000000000002</v>
          </cell>
          <cell r="L48">
            <v>0.85</v>
          </cell>
          <cell r="O48">
            <v>3.28</v>
          </cell>
        </row>
        <row r="49">
          <cell r="A49">
            <v>560078</v>
          </cell>
          <cell r="B49" t="str">
            <v>СОЛЬ-ИЛЕЦКАЯ ГБ</v>
          </cell>
          <cell r="C49">
            <v>13605</v>
          </cell>
          <cell r="D49">
            <v>26775</v>
          </cell>
          <cell r="E49">
            <v>61296</v>
          </cell>
          <cell r="F49">
            <v>47597</v>
          </cell>
          <cell r="G49">
            <v>0.222</v>
          </cell>
          <cell r="H49">
            <v>0.5625</v>
          </cell>
          <cell r="I49">
            <v>3.53</v>
          </cell>
          <cell r="J49">
            <v>5</v>
          </cell>
          <cell r="K49">
            <v>2.65</v>
          </cell>
          <cell r="L49">
            <v>1.25</v>
          </cell>
          <cell r="O49">
            <v>3.9</v>
          </cell>
        </row>
        <row r="50">
          <cell r="A50">
            <v>560079</v>
          </cell>
          <cell r="B50" t="str">
            <v>СОРОЧИНСКАЯ ГБ</v>
          </cell>
          <cell r="C50">
            <v>33842</v>
          </cell>
          <cell r="D50">
            <v>38640</v>
          </cell>
          <cell r="E50">
            <v>116912</v>
          </cell>
          <cell r="F50">
            <v>72158</v>
          </cell>
          <cell r="G50">
            <v>0.28949999999999998</v>
          </cell>
          <cell r="H50">
            <v>0.53549999999999998</v>
          </cell>
          <cell r="I50">
            <v>5</v>
          </cell>
          <cell r="J50">
            <v>5</v>
          </cell>
          <cell r="K50">
            <v>3.85</v>
          </cell>
          <cell r="L50">
            <v>1.1499999999999999</v>
          </cell>
          <cell r="O50">
            <v>5</v>
          </cell>
        </row>
        <row r="51">
          <cell r="A51">
            <v>560080</v>
          </cell>
          <cell r="B51" t="str">
            <v>ТАШЛИНСКАЯ РБ</v>
          </cell>
          <cell r="C51">
            <v>5390</v>
          </cell>
          <cell r="D51">
            <v>15386</v>
          </cell>
          <cell r="E51">
            <v>31859</v>
          </cell>
          <cell r="F51">
            <v>33286</v>
          </cell>
          <cell r="G51">
            <v>0.16919999999999999</v>
          </cell>
          <cell r="H51">
            <v>0.4622</v>
          </cell>
          <cell r="I51">
            <v>1.88</v>
          </cell>
          <cell r="J51">
            <v>5</v>
          </cell>
          <cell r="K51">
            <v>1.45</v>
          </cell>
          <cell r="L51">
            <v>1.1499999999999999</v>
          </cell>
          <cell r="O51">
            <v>2.6</v>
          </cell>
        </row>
        <row r="52">
          <cell r="A52">
            <v>560081</v>
          </cell>
          <cell r="B52" t="str">
            <v>ТОЦКАЯ РБ</v>
          </cell>
          <cell r="C52">
            <v>11443</v>
          </cell>
          <cell r="D52">
            <v>20308</v>
          </cell>
          <cell r="E52">
            <v>33150</v>
          </cell>
          <cell r="F52">
            <v>34796</v>
          </cell>
          <cell r="G52">
            <v>0.34520000000000001</v>
          </cell>
          <cell r="H52">
            <v>0.58360000000000001</v>
          </cell>
          <cell r="I52">
            <v>5</v>
          </cell>
          <cell r="J52">
            <v>5</v>
          </cell>
          <cell r="K52">
            <v>3.8</v>
          </cell>
          <cell r="L52">
            <v>1.2</v>
          </cell>
          <cell r="O52">
            <v>5</v>
          </cell>
        </row>
        <row r="53">
          <cell r="A53">
            <v>560082</v>
          </cell>
          <cell r="B53" t="str">
            <v>ТЮЛЬГАНСКАЯ РБ</v>
          </cell>
          <cell r="C53">
            <v>10455</v>
          </cell>
          <cell r="D53">
            <v>16245</v>
          </cell>
          <cell r="E53">
            <v>39552</v>
          </cell>
          <cell r="F53">
            <v>26680</v>
          </cell>
          <cell r="G53">
            <v>0.26429999999999998</v>
          </cell>
          <cell r="H53">
            <v>0.6089</v>
          </cell>
          <cell r="I53">
            <v>4.8499999999999996</v>
          </cell>
          <cell r="J53">
            <v>5</v>
          </cell>
          <cell r="K53">
            <v>3.88</v>
          </cell>
          <cell r="L53">
            <v>1</v>
          </cell>
          <cell r="O53">
            <v>4.88</v>
          </cell>
        </row>
        <row r="54">
          <cell r="A54">
            <v>560083</v>
          </cell>
          <cell r="B54" t="str">
            <v>ШАРЛЫКСКАЯ РБ</v>
          </cell>
          <cell r="C54">
            <v>8538</v>
          </cell>
          <cell r="D54">
            <v>16330</v>
          </cell>
          <cell r="E54">
            <v>33700</v>
          </cell>
          <cell r="F54">
            <v>24852</v>
          </cell>
          <cell r="G54">
            <v>0.25340000000000001</v>
          </cell>
          <cell r="H54">
            <v>0.65710000000000002</v>
          </cell>
          <cell r="I54">
            <v>4.51</v>
          </cell>
          <cell r="J54">
            <v>5</v>
          </cell>
          <cell r="K54">
            <v>3.65</v>
          </cell>
          <cell r="L54">
            <v>0.95</v>
          </cell>
          <cell r="O54">
            <v>4.5999999999999996</v>
          </cell>
        </row>
        <row r="55">
          <cell r="A55">
            <v>560084</v>
          </cell>
          <cell r="B55" t="str">
            <v>ЯСНЕНСКАЯ ГБ</v>
          </cell>
          <cell r="C55">
            <v>6882</v>
          </cell>
          <cell r="D55">
            <v>12575</v>
          </cell>
          <cell r="E55">
            <v>36003</v>
          </cell>
          <cell r="F55">
            <v>31221</v>
          </cell>
          <cell r="G55">
            <v>0.19120000000000001</v>
          </cell>
          <cell r="H55">
            <v>0.40279999999999999</v>
          </cell>
          <cell r="I55">
            <v>2.57</v>
          </cell>
          <cell r="J55">
            <v>4.82</v>
          </cell>
          <cell r="K55">
            <v>1.93</v>
          </cell>
          <cell r="L55">
            <v>1.21</v>
          </cell>
          <cell r="O55">
            <v>3.14</v>
          </cell>
        </row>
        <row r="56">
          <cell r="A56">
            <v>560085</v>
          </cell>
          <cell r="B56" t="str">
            <v>СТУДЕНЧЕСКАЯ ПОЛИКЛИНИКА ОГУ</v>
          </cell>
          <cell r="C56">
            <v>4894</v>
          </cell>
          <cell r="D56">
            <v>169</v>
          </cell>
          <cell r="E56">
            <v>19350</v>
          </cell>
          <cell r="F56">
            <v>1293</v>
          </cell>
          <cell r="G56">
            <v>0.25290000000000001</v>
          </cell>
          <cell r="H56">
            <v>0.13070000000000001</v>
          </cell>
          <cell r="I56">
            <v>4.5</v>
          </cell>
          <cell r="J56">
            <v>0</v>
          </cell>
          <cell r="K56">
            <v>4.28</v>
          </cell>
          <cell r="L56">
            <v>0</v>
          </cell>
          <cell r="O56">
            <v>4.28</v>
          </cell>
        </row>
        <row r="57">
          <cell r="A57">
            <v>560086</v>
          </cell>
          <cell r="B57" t="str">
            <v>ОРЕНБУРГ ОКБ НА СТ. ОРЕНБУРГ</v>
          </cell>
          <cell r="C57">
            <v>9956</v>
          </cell>
          <cell r="D57">
            <v>1817</v>
          </cell>
          <cell r="E57">
            <v>35734</v>
          </cell>
          <cell r="F57">
            <v>2641</v>
          </cell>
          <cell r="G57">
            <v>0.27860000000000001</v>
          </cell>
          <cell r="H57">
            <v>0.68799999999999994</v>
          </cell>
          <cell r="I57">
            <v>5</v>
          </cell>
          <cell r="J57">
            <v>5</v>
          </cell>
          <cell r="K57">
            <v>4.8499999999999996</v>
          </cell>
          <cell r="L57">
            <v>0.15</v>
          </cell>
          <cell r="O57">
            <v>5</v>
          </cell>
        </row>
        <row r="58">
          <cell r="A58">
            <v>560087</v>
          </cell>
          <cell r="B58" t="str">
            <v>ОРСКАЯ УБ НА СТ. ОРСК</v>
          </cell>
          <cell r="C58">
            <v>6323</v>
          </cell>
          <cell r="D58">
            <v>0</v>
          </cell>
          <cell r="E58">
            <v>57996</v>
          </cell>
          <cell r="F58">
            <v>3</v>
          </cell>
          <cell r="G58">
            <v>0.109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  <cell r="O58">
            <v>0</v>
          </cell>
        </row>
        <row r="59">
          <cell r="A59">
            <v>560088</v>
          </cell>
          <cell r="B59" t="str">
            <v>БУЗУЛУКСКАЯ УЗЛ.  Б-ЦА НА СТ.  БУЗУЛУК</v>
          </cell>
          <cell r="C59">
            <v>2978</v>
          </cell>
          <cell r="D59">
            <v>0</v>
          </cell>
          <cell r="E59">
            <v>11442</v>
          </cell>
          <cell r="F59">
            <v>0</v>
          </cell>
          <cell r="G59">
            <v>0.26029999999999998</v>
          </cell>
          <cell r="H59">
            <v>0</v>
          </cell>
          <cell r="I59">
            <v>4.7300000000000004</v>
          </cell>
          <cell r="J59">
            <v>0</v>
          </cell>
          <cell r="K59">
            <v>4.7300000000000004</v>
          </cell>
          <cell r="L59">
            <v>0</v>
          </cell>
          <cell r="O59">
            <v>4.7300000000000004</v>
          </cell>
        </row>
        <row r="60">
          <cell r="A60">
            <v>560089</v>
          </cell>
          <cell r="B60" t="str">
            <v>АБДУЛИНСКАЯ УЗЛ. ПОЛ-КА НА СТ. АБДУЛИНО</v>
          </cell>
          <cell r="C60">
            <v>2178</v>
          </cell>
          <cell r="D60">
            <v>0</v>
          </cell>
          <cell r="E60">
            <v>13573</v>
          </cell>
          <cell r="F60">
            <v>3</v>
          </cell>
          <cell r="G60">
            <v>0.1605</v>
          </cell>
          <cell r="H60">
            <v>0</v>
          </cell>
          <cell r="I60">
            <v>1.61</v>
          </cell>
          <cell r="J60">
            <v>0</v>
          </cell>
          <cell r="K60">
            <v>1.61</v>
          </cell>
          <cell r="L60">
            <v>0</v>
          </cell>
          <cell r="O60">
            <v>1.61</v>
          </cell>
        </row>
        <row r="61">
          <cell r="A61">
            <v>560096</v>
          </cell>
          <cell r="B61" t="str">
            <v>ОРЕНБУРГ ФИЛИАЛ № 3 ФГКУ "426 ВГ" МО РФ</v>
          </cell>
          <cell r="C61">
            <v>27</v>
          </cell>
          <cell r="D61">
            <v>48</v>
          </cell>
          <cell r="E61">
            <v>243</v>
          </cell>
          <cell r="F61">
            <v>69</v>
          </cell>
          <cell r="G61">
            <v>0.1111</v>
          </cell>
          <cell r="H61">
            <v>0.69569999999999999</v>
          </cell>
          <cell r="I61">
            <v>7.0000000000000007E-2</v>
          </cell>
          <cell r="J61">
            <v>5</v>
          </cell>
          <cell r="K61">
            <v>7.0000000000000007E-2</v>
          </cell>
          <cell r="L61">
            <v>0.25</v>
          </cell>
          <cell r="O61">
            <v>0.32</v>
          </cell>
        </row>
        <row r="62">
          <cell r="A62">
            <v>560098</v>
          </cell>
          <cell r="B62" t="str">
            <v xml:space="preserve">ФКУЗ МСЧ-56 ФСИН РОССИИ </v>
          </cell>
          <cell r="C62">
            <v>1215</v>
          </cell>
          <cell r="D62">
            <v>0</v>
          </cell>
          <cell r="E62">
            <v>5097</v>
          </cell>
          <cell r="F62">
            <v>0</v>
          </cell>
          <cell r="G62">
            <v>0.2384</v>
          </cell>
          <cell r="H62">
            <v>0</v>
          </cell>
          <cell r="I62">
            <v>4.04</v>
          </cell>
          <cell r="J62">
            <v>0</v>
          </cell>
          <cell r="K62">
            <v>4.04</v>
          </cell>
          <cell r="L62">
            <v>0</v>
          </cell>
          <cell r="O62">
            <v>4.04</v>
          </cell>
        </row>
        <row r="63">
          <cell r="A63">
            <v>560099</v>
          </cell>
          <cell r="B63" t="str">
            <v>МСЧ МВД ПО ОРЕНБУРГСКОЙ ОБЛАСТИ</v>
          </cell>
          <cell r="C63">
            <v>286</v>
          </cell>
          <cell r="D63">
            <v>24</v>
          </cell>
          <cell r="E63">
            <v>1546</v>
          </cell>
          <cell r="F63">
            <v>95</v>
          </cell>
          <cell r="G63">
            <v>0.185</v>
          </cell>
          <cell r="H63">
            <v>0.25259999999999999</v>
          </cell>
          <cell r="I63">
            <v>2.38</v>
          </cell>
          <cell r="J63">
            <v>2.16</v>
          </cell>
          <cell r="K63">
            <v>2.2400000000000002</v>
          </cell>
          <cell r="L63">
            <v>0.13</v>
          </cell>
          <cell r="O63">
            <v>2.37</v>
          </cell>
        </row>
        <row r="64">
          <cell r="A64">
            <v>560205</v>
          </cell>
          <cell r="B64" t="str">
            <v>ООО "КДЦ"</v>
          </cell>
          <cell r="C64">
            <v>1</v>
          </cell>
          <cell r="D64">
            <v>0</v>
          </cell>
          <cell r="E64">
            <v>7</v>
          </cell>
          <cell r="F64">
            <v>2</v>
          </cell>
          <cell r="G64">
            <v>0.1429</v>
          </cell>
          <cell r="H64">
            <v>0</v>
          </cell>
          <cell r="I64">
            <v>1.06</v>
          </cell>
          <cell r="J64">
            <v>0</v>
          </cell>
          <cell r="K64">
            <v>0.88</v>
          </cell>
          <cell r="L64">
            <v>0</v>
          </cell>
          <cell r="O64">
            <v>0.88</v>
          </cell>
        </row>
        <row r="65">
          <cell r="A65">
            <v>560206</v>
          </cell>
          <cell r="B65" t="str">
            <v>НОВОТРОИЦК БОЛЬНИЦА СКОРОЙ МЕДИЦИНСКОЙ ПОМОЩИ</v>
          </cell>
          <cell r="C65">
            <v>42326</v>
          </cell>
          <cell r="D65">
            <v>42</v>
          </cell>
          <cell r="E65">
            <v>181705</v>
          </cell>
          <cell r="F65">
            <v>155</v>
          </cell>
          <cell r="G65">
            <v>0.2329</v>
          </cell>
          <cell r="H65">
            <v>0.27100000000000002</v>
          </cell>
          <cell r="I65">
            <v>3.87</v>
          </cell>
          <cell r="J65">
            <v>2.48</v>
          </cell>
          <cell r="K65">
            <v>3.87</v>
          </cell>
          <cell r="L65">
            <v>0</v>
          </cell>
          <cell r="O65">
            <v>3.87</v>
          </cell>
        </row>
        <row r="66">
          <cell r="A66">
            <v>560214</v>
          </cell>
          <cell r="B66" t="str">
            <v>БУЗУЛУКСКАЯ БОЛЬНИЦА СКОРОЙ МЕДИЦИНСКОЙ ПОМОЩИ</v>
          </cell>
          <cell r="C66">
            <v>33249</v>
          </cell>
          <cell r="D66">
            <v>59028</v>
          </cell>
          <cell r="E66">
            <v>215168</v>
          </cell>
          <cell r="F66">
            <v>161968</v>
          </cell>
          <cell r="G66">
            <v>0.1545</v>
          </cell>
          <cell r="H66">
            <v>0.3644</v>
          </cell>
          <cell r="I66">
            <v>1.42</v>
          </cell>
          <cell r="J66">
            <v>4.1399999999999997</v>
          </cell>
          <cell r="K66">
            <v>1.08</v>
          </cell>
          <cell r="L66">
            <v>0.99</v>
          </cell>
          <cell r="O66">
            <v>2.0699999999999998</v>
          </cell>
        </row>
      </sheetData>
      <sheetData sheetId="3">
        <row r="6">
          <cell r="A6">
            <v>560002</v>
          </cell>
          <cell r="B6" t="str">
            <v>ОРЕНБУРГ ОБЛАСТНАЯ КБ  № 2</v>
          </cell>
          <cell r="C6">
            <v>1929</v>
          </cell>
          <cell r="D6">
            <v>0</v>
          </cell>
          <cell r="E6">
            <v>3967</v>
          </cell>
          <cell r="F6">
            <v>0</v>
          </cell>
          <cell r="G6">
            <v>0.48630000000000001</v>
          </cell>
          <cell r="H6">
            <v>0</v>
          </cell>
          <cell r="I6">
            <v>3.29</v>
          </cell>
          <cell r="J6">
            <v>0</v>
          </cell>
          <cell r="K6">
            <v>3.29</v>
          </cell>
          <cell r="L6">
            <v>0</v>
          </cell>
          <cell r="O6">
            <v>3.29</v>
          </cell>
        </row>
        <row r="7">
          <cell r="A7">
            <v>560014</v>
          </cell>
          <cell r="B7" t="str">
            <v>ОРЕНБУРГ ФГБОУ ВО ОРГМУ МИНЗДРАВА</v>
          </cell>
          <cell r="C7">
            <v>464</v>
          </cell>
          <cell r="D7">
            <v>0</v>
          </cell>
          <cell r="E7">
            <v>891</v>
          </cell>
          <cell r="F7">
            <v>0</v>
          </cell>
          <cell r="G7">
            <v>0.52080000000000004</v>
          </cell>
          <cell r="H7">
            <v>0</v>
          </cell>
          <cell r="I7">
            <v>3.52</v>
          </cell>
          <cell r="J7">
            <v>0</v>
          </cell>
          <cell r="K7">
            <v>3.38</v>
          </cell>
          <cell r="L7">
            <v>0</v>
          </cell>
          <cell r="O7">
            <v>3.38</v>
          </cell>
        </row>
        <row r="8">
          <cell r="A8">
            <v>560017</v>
          </cell>
          <cell r="B8" t="str">
            <v>ОРЕНБУРГ ГБУЗ ГКБ №1</v>
          </cell>
          <cell r="C8">
            <v>14756</v>
          </cell>
          <cell r="D8">
            <v>0</v>
          </cell>
          <cell r="E8">
            <v>18520</v>
          </cell>
          <cell r="F8">
            <v>0</v>
          </cell>
          <cell r="G8">
            <v>0.79679999999999995</v>
          </cell>
          <cell r="H8">
            <v>0</v>
          </cell>
          <cell r="I8">
            <v>5</v>
          </cell>
          <cell r="J8">
            <v>0</v>
          </cell>
          <cell r="K8">
            <v>5</v>
          </cell>
          <cell r="L8">
            <v>0</v>
          </cell>
          <cell r="O8">
            <v>5</v>
          </cell>
        </row>
        <row r="9">
          <cell r="A9">
            <v>560019</v>
          </cell>
          <cell r="B9" t="str">
            <v>ОРЕНБУРГ ГАУЗ ГКБ  №3</v>
          </cell>
          <cell r="C9">
            <v>15486</v>
          </cell>
          <cell r="D9">
            <v>1503</v>
          </cell>
          <cell r="E9">
            <v>21273</v>
          </cell>
          <cell r="F9">
            <v>2308</v>
          </cell>
          <cell r="G9">
            <v>0.72799999999999998</v>
          </cell>
          <cell r="H9">
            <v>0.6512</v>
          </cell>
          <cell r="I9">
            <v>4.95</v>
          </cell>
          <cell r="J9">
            <v>4.45</v>
          </cell>
          <cell r="K9">
            <v>4.75</v>
          </cell>
          <cell r="L9">
            <v>0.18</v>
          </cell>
          <cell r="O9">
            <v>4.93</v>
          </cell>
        </row>
        <row r="10">
          <cell r="A10">
            <v>560021</v>
          </cell>
          <cell r="B10" t="str">
            <v>ОРЕНБУРГ ГБУЗ ГКБ № 5</v>
          </cell>
          <cell r="C10">
            <v>10165</v>
          </cell>
          <cell r="D10">
            <v>43689</v>
          </cell>
          <cell r="E10">
            <v>13589</v>
          </cell>
          <cell r="F10">
            <v>64671</v>
          </cell>
          <cell r="G10">
            <v>0.748</v>
          </cell>
          <cell r="H10">
            <v>0.67559999999999998</v>
          </cell>
          <cell r="I10">
            <v>5</v>
          </cell>
          <cell r="J10">
            <v>4.62</v>
          </cell>
          <cell r="K10">
            <v>2.95</v>
          </cell>
          <cell r="L10">
            <v>1.89</v>
          </cell>
          <cell r="O10">
            <v>4.84</v>
          </cell>
        </row>
        <row r="11">
          <cell r="A11">
            <v>560022</v>
          </cell>
          <cell r="B11" t="str">
            <v>ОРЕНБУРГ ГАУЗ ГКБ  №6</v>
          </cell>
          <cell r="C11">
            <v>11936</v>
          </cell>
          <cell r="D11">
            <v>29347</v>
          </cell>
          <cell r="E11">
            <v>16183</v>
          </cell>
          <cell r="F11">
            <v>40766</v>
          </cell>
          <cell r="G11">
            <v>0.73760000000000003</v>
          </cell>
          <cell r="H11">
            <v>0.71989999999999998</v>
          </cell>
          <cell r="I11">
            <v>5</v>
          </cell>
          <cell r="J11">
            <v>4.93</v>
          </cell>
          <cell r="K11">
            <v>3.7</v>
          </cell>
          <cell r="L11">
            <v>1.28</v>
          </cell>
          <cell r="O11">
            <v>4.9800000000000004</v>
          </cell>
        </row>
        <row r="12">
          <cell r="A12">
            <v>560024</v>
          </cell>
          <cell r="B12" t="str">
            <v>ОРЕНБУРГ ГАУЗ ДГКБ</v>
          </cell>
          <cell r="C12">
            <v>185</v>
          </cell>
          <cell r="D12">
            <v>57853</v>
          </cell>
          <cell r="E12">
            <v>481</v>
          </cell>
          <cell r="F12">
            <v>88995</v>
          </cell>
          <cell r="G12">
            <v>0.3846</v>
          </cell>
          <cell r="H12">
            <v>0.65010000000000001</v>
          </cell>
          <cell r="I12">
            <v>2.59</v>
          </cell>
          <cell r="J12">
            <v>4.4400000000000004</v>
          </cell>
          <cell r="K12">
            <v>0.13</v>
          </cell>
          <cell r="L12">
            <v>4.22</v>
          </cell>
          <cell r="O12">
            <v>4.3499999999999996</v>
          </cell>
        </row>
        <row r="13">
          <cell r="A13">
            <v>560026</v>
          </cell>
          <cell r="B13" t="str">
            <v>ОРЕНБУРГ ГАУЗ ГКБ ИМ. ПИРОГОВА Н.И.</v>
          </cell>
          <cell r="C13">
            <v>14928</v>
          </cell>
          <cell r="D13">
            <v>20156</v>
          </cell>
          <cell r="E13">
            <v>22615</v>
          </cell>
          <cell r="F13">
            <v>36671</v>
          </cell>
          <cell r="G13">
            <v>0.66010000000000002</v>
          </cell>
          <cell r="H13">
            <v>0.54959999999999998</v>
          </cell>
          <cell r="I13">
            <v>4.4800000000000004</v>
          </cell>
          <cell r="J13">
            <v>3.74</v>
          </cell>
          <cell r="K13">
            <v>3.72</v>
          </cell>
          <cell r="L13">
            <v>0.64</v>
          </cell>
          <cell r="O13">
            <v>4.3600000000000003</v>
          </cell>
        </row>
        <row r="14">
          <cell r="A14">
            <v>560032</v>
          </cell>
          <cell r="B14" t="str">
            <v>ОРСКАЯ ГАУЗ ГБ № 2</v>
          </cell>
          <cell r="C14">
            <v>1552</v>
          </cell>
          <cell r="D14">
            <v>0</v>
          </cell>
          <cell r="E14">
            <v>5193</v>
          </cell>
          <cell r="F14">
            <v>0</v>
          </cell>
          <cell r="G14">
            <v>0.2989</v>
          </cell>
          <cell r="H14">
            <v>0</v>
          </cell>
          <cell r="I14">
            <v>2</v>
          </cell>
          <cell r="J14">
            <v>0</v>
          </cell>
          <cell r="K14">
            <v>2</v>
          </cell>
          <cell r="L14">
            <v>0</v>
          </cell>
          <cell r="O14">
            <v>2</v>
          </cell>
        </row>
        <row r="15">
          <cell r="A15">
            <v>560033</v>
          </cell>
          <cell r="B15" t="str">
            <v>ОРСКАЯ ГАУЗ ГБ № 3</v>
          </cell>
          <cell r="C15">
            <v>7145</v>
          </cell>
          <cell r="D15">
            <v>0</v>
          </cell>
          <cell r="E15">
            <v>9391</v>
          </cell>
          <cell r="F15">
            <v>0</v>
          </cell>
          <cell r="G15">
            <v>0.76080000000000003</v>
          </cell>
          <cell r="H15">
            <v>0</v>
          </cell>
          <cell r="I15">
            <v>5</v>
          </cell>
          <cell r="J15">
            <v>0</v>
          </cell>
          <cell r="K15">
            <v>5</v>
          </cell>
          <cell r="L15">
            <v>0</v>
          </cell>
          <cell r="O15">
            <v>5</v>
          </cell>
        </row>
        <row r="16">
          <cell r="A16">
            <v>560034</v>
          </cell>
          <cell r="B16" t="str">
            <v>ОРСКАЯ ГАУЗ ГБ № 4</v>
          </cell>
          <cell r="C16">
            <v>6455</v>
          </cell>
          <cell r="D16">
            <v>0</v>
          </cell>
          <cell r="E16">
            <v>9527</v>
          </cell>
          <cell r="F16">
            <v>0</v>
          </cell>
          <cell r="G16">
            <v>0.67749999999999999</v>
          </cell>
          <cell r="H16">
            <v>0</v>
          </cell>
          <cell r="I16">
            <v>4.5999999999999996</v>
          </cell>
          <cell r="J16">
            <v>0</v>
          </cell>
          <cell r="K16">
            <v>4.5999999999999996</v>
          </cell>
          <cell r="L16">
            <v>0</v>
          </cell>
          <cell r="O16">
            <v>4.5999999999999996</v>
          </cell>
        </row>
        <row r="17">
          <cell r="A17">
            <v>560035</v>
          </cell>
          <cell r="B17" t="str">
            <v>ОРСКАЯ ГАУЗ ГБ № 5</v>
          </cell>
          <cell r="C17">
            <v>0</v>
          </cell>
          <cell r="D17">
            <v>24348</v>
          </cell>
          <cell r="E17">
            <v>0</v>
          </cell>
          <cell r="F17">
            <v>41390</v>
          </cell>
          <cell r="G17">
            <v>0</v>
          </cell>
          <cell r="H17">
            <v>0.58830000000000005</v>
          </cell>
          <cell r="I17">
            <v>0</v>
          </cell>
          <cell r="J17">
            <v>4.01</v>
          </cell>
          <cell r="K17">
            <v>0</v>
          </cell>
          <cell r="L17">
            <v>3.77</v>
          </cell>
          <cell r="O17">
            <v>3.77</v>
          </cell>
        </row>
        <row r="18">
          <cell r="A18">
            <v>560036</v>
          </cell>
          <cell r="B18" t="str">
            <v>ОРСКАЯ ГАУЗ ГБ № 1</v>
          </cell>
          <cell r="C18">
            <v>8588</v>
          </cell>
          <cell r="D18">
            <v>10372</v>
          </cell>
          <cell r="E18">
            <v>11900</v>
          </cell>
          <cell r="F18">
            <v>17705</v>
          </cell>
          <cell r="G18">
            <v>0.72170000000000001</v>
          </cell>
          <cell r="H18">
            <v>0.58579999999999999</v>
          </cell>
          <cell r="I18">
            <v>4.9000000000000004</v>
          </cell>
          <cell r="J18">
            <v>3.99</v>
          </cell>
          <cell r="K18">
            <v>3.97</v>
          </cell>
          <cell r="L18">
            <v>0.76</v>
          </cell>
          <cell r="O18">
            <v>4.7300000000000004</v>
          </cell>
        </row>
        <row r="19">
          <cell r="A19">
            <v>560041</v>
          </cell>
          <cell r="B19" t="str">
            <v>НОВОТРОИЦКАЯ ГАУЗ ДГБ</v>
          </cell>
          <cell r="C19">
            <v>0</v>
          </cell>
          <cell r="D19">
            <v>16903</v>
          </cell>
          <cell r="E19">
            <v>0</v>
          </cell>
          <cell r="F19">
            <v>29209</v>
          </cell>
          <cell r="G19">
            <v>0</v>
          </cell>
          <cell r="H19">
            <v>0.57869999999999999</v>
          </cell>
          <cell r="I19">
            <v>0</v>
          </cell>
          <cell r="J19">
            <v>3.94</v>
          </cell>
          <cell r="K19">
            <v>0</v>
          </cell>
          <cell r="L19">
            <v>3.7</v>
          </cell>
          <cell r="O19">
            <v>3.7</v>
          </cell>
        </row>
        <row r="20">
          <cell r="A20">
            <v>560043</v>
          </cell>
          <cell r="B20" t="str">
            <v>МЕДНОГОРСКАЯ ГБ</v>
          </cell>
          <cell r="C20">
            <v>2155</v>
          </cell>
          <cell r="D20">
            <v>2810</v>
          </cell>
          <cell r="E20">
            <v>5277</v>
          </cell>
          <cell r="F20">
            <v>7620</v>
          </cell>
          <cell r="G20">
            <v>0.40839999999999999</v>
          </cell>
          <cell r="H20">
            <v>0.36880000000000002</v>
          </cell>
          <cell r="I20">
            <v>2.75</v>
          </cell>
          <cell r="J20">
            <v>2.4700000000000002</v>
          </cell>
          <cell r="K20">
            <v>2.2000000000000002</v>
          </cell>
          <cell r="L20">
            <v>0.49</v>
          </cell>
          <cell r="O20">
            <v>2.69</v>
          </cell>
        </row>
        <row r="21">
          <cell r="A21">
            <v>560045</v>
          </cell>
          <cell r="B21" t="str">
            <v>БУГУРУСЛАНСКАЯ ГБ</v>
          </cell>
          <cell r="C21">
            <v>2885</v>
          </cell>
          <cell r="D21">
            <v>6049</v>
          </cell>
          <cell r="E21">
            <v>4822</v>
          </cell>
          <cell r="F21">
            <v>9241</v>
          </cell>
          <cell r="G21">
            <v>0.59830000000000005</v>
          </cell>
          <cell r="H21">
            <v>0.65459999999999996</v>
          </cell>
          <cell r="I21">
            <v>4.0599999999999996</v>
          </cell>
          <cell r="J21">
            <v>4.47</v>
          </cell>
          <cell r="K21">
            <v>3.13</v>
          </cell>
          <cell r="L21">
            <v>1.03</v>
          </cell>
          <cell r="O21">
            <v>4.16</v>
          </cell>
        </row>
        <row r="22">
          <cell r="A22">
            <v>560047</v>
          </cell>
          <cell r="B22" t="str">
            <v>БУГУРУСЛАНСКАЯ РБ</v>
          </cell>
          <cell r="C22">
            <v>3916</v>
          </cell>
          <cell r="D22">
            <v>6694</v>
          </cell>
          <cell r="E22">
            <v>7308</v>
          </cell>
          <cell r="F22">
            <v>12479</v>
          </cell>
          <cell r="G22">
            <v>0.53590000000000004</v>
          </cell>
          <cell r="H22">
            <v>0.53639999999999999</v>
          </cell>
          <cell r="I22">
            <v>3.63</v>
          </cell>
          <cell r="J22">
            <v>3.64</v>
          </cell>
          <cell r="K22">
            <v>2.83</v>
          </cell>
          <cell r="L22">
            <v>0.8</v>
          </cell>
          <cell r="O22">
            <v>3.63</v>
          </cell>
        </row>
        <row r="23">
          <cell r="A23">
            <v>560052</v>
          </cell>
          <cell r="B23" t="str">
            <v>АБДУЛИНСКАЯ ГБ</v>
          </cell>
          <cell r="C23">
            <v>2976</v>
          </cell>
          <cell r="D23">
            <v>3356</v>
          </cell>
          <cell r="E23">
            <v>4441</v>
          </cell>
          <cell r="F23">
            <v>7266</v>
          </cell>
          <cell r="G23">
            <v>0.67010000000000003</v>
          </cell>
          <cell r="H23">
            <v>0.46189999999999998</v>
          </cell>
          <cell r="I23">
            <v>4.55</v>
          </cell>
          <cell r="J23">
            <v>3.12</v>
          </cell>
          <cell r="K23">
            <v>3.46</v>
          </cell>
          <cell r="L23">
            <v>0.75</v>
          </cell>
          <cell r="O23">
            <v>4.21</v>
          </cell>
        </row>
        <row r="24">
          <cell r="A24">
            <v>560053</v>
          </cell>
          <cell r="B24" t="str">
            <v>АДАМОВСКАЯ РБ</v>
          </cell>
          <cell r="C24">
            <v>2805</v>
          </cell>
          <cell r="D24">
            <v>2816</v>
          </cell>
          <cell r="E24">
            <v>3979</v>
          </cell>
          <cell r="F24">
            <v>5552</v>
          </cell>
          <cell r="G24">
            <v>0.70499999999999996</v>
          </cell>
          <cell r="H24">
            <v>0.50719999999999998</v>
          </cell>
          <cell r="I24">
            <v>4.79</v>
          </cell>
          <cell r="J24">
            <v>3.44</v>
          </cell>
          <cell r="K24">
            <v>3.74</v>
          </cell>
          <cell r="L24">
            <v>0.76</v>
          </cell>
          <cell r="O24">
            <v>4.5</v>
          </cell>
        </row>
        <row r="25">
          <cell r="A25">
            <v>560054</v>
          </cell>
          <cell r="B25" t="str">
            <v>АКБУЛАКСКАЯ РБ</v>
          </cell>
          <cell r="C25">
            <v>2129</v>
          </cell>
          <cell r="D25">
            <v>2803</v>
          </cell>
          <cell r="E25">
            <v>3993</v>
          </cell>
          <cell r="F25">
            <v>6484</v>
          </cell>
          <cell r="G25">
            <v>0.53320000000000001</v>
          </cell>
          <cell r="H25">
            <v>0.43230000000000002</v>
          </cell>
          <cell r="I25">
            <v>3.61</v>
          </cell>
          <cell r="J25">
            <v>2.92</v>
          </cell>
          <cell r="K25">
            <v>2.71</v>
          </cell>
          <cell r="L25">
            <v>0.73</v>
          </cell>
          <cell r="O25">
            <v>3.44</v>
          </cell>
        </row>
        <row r="26">
          <cell r="A26">
            <v>560055</v>
          </cell>
          <cell r="B26" t="str">
            <v>АЛЕКСАНДРОВСКАЯ РБ</v>
          </cell>
          <cell r="C26">
            <v>1528</v>
          </cell>
          <cell r="D26">
            <v>1679</v>
          </cell>
          <cell r="E26">
            <v>2887</v>
          </cell>
          <cell r="F26">
            <v>4247</v>
          </cell>
          <cell r="G26">
            <v>0.52929999999999999</v>
          </cell>
          <cell r="H26">
            <v>0.39529999999999998</v>
          </cell>
          <cell r="I26">
            <v>3.58</v>
          </cell>
          <cell r="J26">
            <v>2.66</v>
          </cell>
          <cell r="K26">
            <v>2.9</v>
          </cell>
          <cell r="L26">
            <v>0.51</v>
          </cell>
          <cell r="O26">
            <v>3.41</v>
          </cell>
        </row>
        <row r="27">
          <cell r="A27">
            <v>560056</v>
          </cell>
          <cell r="B27" t="str">
            <v>АСЕКЕЕВСКАЯ РБ</v>
          </cell>
          <cell r="C27">
            <v>2270</v>
          </cell>
          <cell r="D27">
            <v>2078</v>
          </cell>
          <cell r="E27">
            <v>3935</v>
          </cell>
          <cell r="F27">
            <v>4349</v>
          </cell>
          <cell r="G27">
            <v>0.57689999999999997</v>
          </cell>
          <cell r="H27">
            <v>0.4778</v>
          </cell>
          <cell r="I27">
            <v>3.91</v>
          </cell>
          <cell r="J27">
            <v>3.23</v>
          </cell>
          <cell r="K27">
            <v>3.21</v>
          </cell>
          <cell r="L27">
            <v>0.57999999999999996</v>
          </cell>
          <cell r="O27">
            <v>3.79</v>
          </cell>
        </row>
        <row r="28">
          <cell r="A28">
            <v>560057</v>
          </cell>
          <cell r="B28" t="str">
            <v>БЕЛЯЕВСКАЯ РБ</v>
          </cell>
          <cell r="C28">
            <v>2213</v>
          </cell>
          <cell r="D28">
            <v>3363</v>
          </cell>
          <cell r="E28">
            <v>3166</v>
          </cell>
          <cell r="F28">
            <v>5028</v>
          </cell>
          <cell r="G28">
            <v>0.69899999999999995</v>
          </cell>
          <cell r="H28">
            <v>0.66890000000000005</v>
          </cell>
          <cell r="I28">
            <v>4.75</v>
          </cell>
          <cell r="J28">
            <v>4.57</v>
          </cell>
          <cell r="K28">
            <v>3.75</v>
          </cell>
          <cell r="L28">
            <v>0.96</v>
          </cell>
          <cell r="O28">
            <v>4.71</v>
          </cell>
        </row>
        <row r="29">
          <cell r="A29">
            <v>560058</v>
          </cell>
          <cell r="B29" t="str">
            <v>ГАЙСКАЯ ГБ</v>
          </cell>
          <cell r="C29">
            <v>4769</v>
          </cell>
          <cell r="D29">
            <v>6546</v>
          </cell>
          <cell r="E29">
            <v>8378</v>
          </cell>
          <cell r="F29">
            <v>13409</v>
          </cell>
          <cell r="G29">
            <v>0.56920000000000004</v>
          </cell>
          <cell r="H29">
            <v>0.48820000000000002</v>
          </cell>
          <cell r="I29">
            <v>3.86</v>
          </cell>
          <cell r="J29">
            <v>3.31</v>
          </cell>
          <cell r="K29">
            <v>3.01</v>
          </cell>
          <cell r="L29">
            <v>0.73</v>
          </cell>
          <cell r="O29">
            <v>3.74</v>
          </cell>
        </row>
        <row r="30">
          <cell r="A30">
            <v>560059</v>
          </cell>
          <cell r="B30" t="str">
            <v>ГРАЧЕВСКАЯ РБ</v>
          </cell>
          <cell r="C30">
            <v>1727</v>
          </cell>
          <cell r="D30">
            <v>2544</v>
          </cell>
          <cell r="E30">
            <v>2683</v>
          </cell>
          <cell r="F30">
            <v>4050</v>
          </cell>
          <cell r="G30">
            <v>0.64370000000000005</v>
          </cell>
          <cell r="H30">
            <v>0.62809999999999999</v>
          </cell>
          <cell r="I30">
            <v>4.37</v>
          </cell>
          <cell r="J30">
            <v>4.28</v>
          </cell>
          <cell r="K30">
            <v>3.5</v>
          </cell>
          <cell r="L30">
            <v>0.86</v>
          </cell>
          <cell r="O30">
            <v>4.3600000000000003</v>
          </cell>
        </row>
        <row r="31">
          <cell r="A31">
            <v>560060</v>
          </cell>
          <cell r="B31" t="str">
            <v>ДОМБАРОВСКАЯ РБ</v>
          </cell>
          <cell r="C31">
            <v>1798</v>
          </cell>
          <cell r="D31">
            <v>1936</v>
          </cell>
          <cell r="E31">
            <v>3026</v>
          </cell>
          <cell r="F31">
            <v>5384</v>
          </cell>
          <cell r="G31">
            <v>0.59419999999999995</v>
          </cell>
          <cell r="H31">
            <v>0.35959999999999998</v>
          </cell>
          <cell r="I31">
            <v>4.03</v>
          </cell>
          <cell r="J31">
            <v>2.41</v>
          </cell>
          <cell r="K31">
            <v>3.1</v>
          </cell>
          <cell r="L31">
            <v>0.55000000000000004</v>
          </cell>
          <cell r="O31">
            <v>3.65</v>
          </cell>
        </row>
        <row r="32">
          <cell r="A32">
            <v>560061</v>
          </cell>
          <cell r="B32" t="str">
            <v>ИЛЕКСКАЯ РБ</v>
          </cell>
          <cell r="C32">
            <v>1751</v>
          </cell>
          <cell r="D32">
            <v>3508</v>
          </cell>
          <cell r="E32">
            <v>4334</v>
          </cell>
          <cell r="F32">
            <v>6792</v>
          </cell>
          <cell r="G32">
            <v>0.40400000000000003</v>
          </cell>
          <cell r="H32">
            <v>0.51649999999999996</v>
          </cell>
          <cell r="I32">
            <v>2.72</v>
          </cell>
          <cell r="J32">
            <v>3.5</v>
          </cell>
          <cell r="K32">
            <v>2.12</v>
          </cell>
          <cell r="L32">
            <v>0.77</v>
          </cell>
          <cell r="O32">
            <v>2.89</v>
          </cell>
        </row>
        <row r="33">
          <cell r="A33">
            <v>560062</v>
          </cell>
          <cell r="B33" t="str">
            <v>КВАРКЕНСКАЯ РБ</v>
          </cell>
          <cell r="C33">
            <v>1844</v>
          </cell>
          <cell r="D33">
            <v>1616</v>
          </cell>
          <cell r="E33">
            <v>3291</v>
          </cell>
          <cell r="F33">
            <v>3429</v>
          </cell>
          <cell r="G33">
            <v>0.56030000000000002</v>
          </cell>
          <cell r="H33">
            <v>0.4713</v>
          </cell>
          <cell r="I33">
            <v>3.8</v>
          </cell>
          <cell r="J33">
            <v>3.19</v>
          </cell>
          <cell r="K33">
            <v>3.04</v>
          </cell>
          <cell r="L33">
            <v>0.64</v>
          </cell>
          <cell r="O33">
            <v>3.68</v>
          </cell>
        </row>
        <row r="34">
          <cell r="A34">
            <v>560063</v>
          </cell>
          <cell r="B34" t="str">
            <v>КРАСНОГВАРДЕЙСКАЯ РБ</v>
          </cell>
          <cell r="C34">
            <v>2129</v>
          </cell>
          <cell r="D34">
            <v>1676</v>
          </cell>
          <cell r="E34">
            <v>3456</v>
          </cell>
          <cell r="F34">
            <v>5478</v>
          </cell>
          <cell r="G34">
            <v>0.61599999999999999</v>
          </cell>
          <cell r="H34">
            <v>0.30599999999999999</v>
          </cell>
          <cell r="I34">
            <v>4.18</v>
          </cell>
          <cell r="J34">
            <v>2.0299999999999998</v>
          </cell>
          <cell r="K34">
            <v>3.22</v>
          </cell>
          <cell r="L34">
            <v>0.47</v>
          </cell>
          <cell r="O34">
            <v>3.69</v>
          </cell>
        </row>
        <row r="35">
          <cell r="A35">
            <v>560064</v>
          </cell>
          <cell r="B35" t="str">
            <v>КУВАНДЫКСКАЯ ГБ</v>
          </cell>
          <cell r="C35">
            <v>5017</v>
          </cell>
          <cell r="D35">
            <v>8194</v>
          </cell>
          <cell r="E35">
            <v>7813</v>
          </cell>
          <cell r="F35">
            <v>14288</v>
          </cell>
          <cell r="G35">
            <v>0.6421</v>
          </cell>
          <cell r="H35">
            <v>0.57350000000000001</v>
          </cell>
          <cell r="I35">
            <v>4.3600000000000003</v>
          </cell>
          <cell r="J35">
            <v>3.9</v>
          </cell>
          <cell r="K35">
            <v>3.36</v>
          </cell>
          <cell r="L35">
            <v>0.9</v>
          </cell>
          <cell r="O35">
            <v>4.26</v>
          </cell>
        </row>
        <row r="36">
          <cell r="A36">
            <v>560065</v>
          </cell>
          <cell r="B36" t="str">
            <v>КУРМАНАЕВСКАЯ РБ</v>
          </cell>
          <cell r="C36">
            <v>2443</v>
          </cell>
          <cell r="D36">
            <v>1951</v>
          </cell>
          <cell r="E36">
            <v>3321</v>
          </cell>
          <cell r="F36">
            <v>4380</v>
          </cell>
          <cell r="G36">
            <v>0.73560000000000003</v>
          </cell>
          <cell r="H36">
            <v>0.44540000000000002</v>
          </cell>
          <cell r="I36">
            <v>5</v>
          </cell>
          <cell r="J36">
            <v>3.01</v>
          </cell>
          <cell r="K36">
            <v>4.05</v>
          </cell>
          <cell r="L36">
            <v>0.56999999999999995</v>
          </cell>
          <cell r="O36">
            <v>4.62</v>
          </cell>
        </row>
        <row r="37">
          <cell r="A37">
            <v>560066</v>
          </cell>
          <cell r="B37" t="str">
            <v>МАТВЕЕВСКАЯ РБ</v>
          </cell>
          <cell r="C37">
            <v>1218</v>
          </cell>
          <cell r="D37">
            <v>1720</v>
          </cell>
          <cell r="E37">
            <v>2218</v>
          </cell>
          <cell r="F37">
            <v>3168</v>
          </cell>
          <cell r="G37">
            <v>0.54910000000000003</v>
          </cell>
          <cell r="H37">
            <v>0.54290000000000005</v>
          </cell>
          <cell r="I37">
            <v>3.72</v>
          </cell>
          <cell r="J37">
            <v>3.69</v>
          </cell>
          <cell r="K37">
            <v>2.98</v>
          </cell>
          <cell r="L37">
            <v>0.74</v>
          </cell>
          <cell r="O37">
            <v>3.72</v>
          </cell>
        </row>
        <row r="38">
          <cell r="A38">
            <v>560067</v>
          </cell>
          <cell r="B38" t="str">
            <v>НОВООРСКАЯ РБ</v>
          </cell>
          <cell r="C38">
            <v>3098</v>
          </cell>
          <cell r="D38">
            <v>5664</v>
          </cell>
          <cell r="E38">
            <v>5408</v>
          </cell>
          <cell r="F38">
            <v>10588</v>
          </cell>
          <cell r="G38">
            <v>0.57289999999999996</v>
          </cell>
          <cell r="H38">
            <v>0.53490000000000004</v>
          </cell>
          <cell r="I38">
            <v>3.88</v>
          </cell>
          <cell r="J38">
            <v>3.63</v>
          </cell>
          <cell r="K38">
            <v>2.95</v>
          </cell>
          <cell r="L38">
            <v>0.87</v>
          </cell>
          <cell r="O38">
            <v>3.82</v>
          </cell>
        </row>
        <row r="39">
          <cell r="A39">
            <v>560068</v>
          </cell>
          <cell r="B39" t="str">
            <v>НОВОСЕРГИЕВСКАЯ РБ</v>
          </cell>
          <cell r="C39">
            <v>3948</v>
          </cell>
          <cell r="D39">
            <v>5102</v>
          </cell>
          <cell r="E39">
            <v>6329</v>
          </cell>
          <cell r="F39">
            <v>10693</v>
          </cell>
          <cell r="G39">
            <v>0.62380000000000002</v>
          </cell>
          <cell r="H39">
            <v>0.47710000000000002</v>
          </cell>
          <cell r="I39">
            <v>4.2300000000000004</v>
          </cell>
          <cell r="J39">
            <v>3.23</v>
          </cell>
          <cell r="K39">
            <v>3.26</v>
          </cell>
          <cell r="L39">
            <v>0.74</v>
          </cell>
          <cell r="O39">
            <v>4</v>
          </cell>
        </row>
        <row r="40">
          <cell r="A40">
            <v>560069</v>
          </cell>
          <cell r="B40" t="str">
            <v>ОКТЯБРЬСКАЯ РБ</v>
          </cell>
          <cell r="C40">
            <v>2926</v>
          </cell>
          <cell r="D40">
            <v>4488</v>
          </cell>
          <cell r="E40">
            <v>3906</v>
          </cell>
          <cell r="F40">
            <v>6884</v>
          </cell>
          <cell r="G40">
            <v>0.74909999999999999</v>
          </cell>
          <cell r="H40">
            <v>0.65190000000000003</v>
          </cell>
          <cell r="I40">
            <v>5</v>
          </cell>
          <cell r="J40">
            <v>4.45</v>
          </cell>
          <cell r="K40">
            <v>3.9</v>
          </cell>
          <cell r="L40">
            <v>0.98</v>
          </cell>
          <cell r="O40">
            <v>4.88</v>
          </cell>
        </row>
        <row r="41">
          <cell r="A41">
            <v>560070</v>
          </cell>
          <cell r="B41" t="str">
            <v>ОРЕНБУРГСКАЯ РБ</v>
          </cell>
          <cell r="C41">
            <v>10104</v>
          </cell>
          <cell r="D41">
            <v>17984</v>
          </cell>
          <cell r="E41">
            <v>13845</v>
          </cell>
          <cell r="F41">
            <v>32145</v>
          </cell>
          <cell r="G41">
            <v>0.7298</v>
          </cell>
          <cell r="H41">
            <v>0.5595</v>
          </cell>
          <cell r="I41">
            <v>4.96</v>
          </cell>
          <cell r="J41">
            <v>3.8</v>
          </cell>
          <cell r="K41">
            <v>3.72</v>
          </cell>
          <cell r="L41">
            <v>0.95</v>
          </cell>
          <cell r="O41">
            <v>4.67</v>
          </cell>
        </row>
        <row r="42">
          <cell r="A42">
            <v>560071</v>
          </cell>
          <cell r="B42" t="str">
            <v>ПЕРВОМАЙСКАЯ РБ</v>
          </cell>
          <cell r="C42">
            <v>2845</v>
          </cell>
          <cell r="D42">
            <v>4154</v>
          </cell>
          <cell r="E42">
            <v>4487</v>
          </cell>
          <cell r="F42">
            <v>9312</v>
          </cell>
          <cell r="G42">
            <v>0.6341</v>
          </cell>
          <cell r="H42">
            <v>0.4461</v>
          </cell>
          <cell r="I42">
            <v>4.3</v>
          </cell>
          <cell r="J42">
            <v>3.01</v>
          </cell>
          <cell r="K42">
            <v>3.23</v>
          </cell>
          <cell r="L42">
            <v>0.75</v>
          </cell>
          <cell r="O42">
            <v>3.98</v>
          </cell>
        </row>
        <row r="43">
          <cell r="A43">
            <v>560072</v>
          </cell>
          <cell r="B43" t="str">
            <v>ПЕРЕВОЛОЦКАЯ РБ</v>
          </cell>
          <cell r="C43">
            <v>3481</v>
          </cell>
          <cell r="D43">
            <v>4721</v>
          </cell>
          <cell r="E43">
            <v>4862</v>
          </cell>
          <cell r="F43">
            <v>7828</v>
          </cell>
          <cell r="G43">
            <v>0.71599999999999997</v>
          </cell>
          <cell r="H43">
            <v>0.60309999999999997</v>
          </cell>
          <cell r="I43">
            <v>4.8600000000000003</v>
          </cell>
          <cell r="J43">
            <v>4.1100000000000003</v>
          </cell>
          <cell r="K43">
            <v>3.84</v>
          </cell>
          <cell r="L43">
            <v>0.86</v>
          </cell>
          <cell r="O43">
            <v>4.7</v>
          </cell>
        </row>
        <row r="44">
          <cell r="A44">
            <v>560073</v>
          </cell>
          <cell r="B44" t="str">
            <v>ПОНОМАРЕВСКАЯ РБ</v>
          </cell>
          <cell r="C44">
            <v>2022</v>
          </cell>
          <cell r="D44">
            <v>2163</v>
          </cell>
          <cell r="E44">
            <v>2745</v>
          </cell>
          <cell r="F44">
            <v>3211</v>
          </cell>
          <cell r="G44">
            <v>0.73660000000000003</v>
          </cell>
          <cell r="H44">
            <v>0.67359999999999998</v>
          </cell>
          <cell r="I44">
            <v>5</v>
          </cell>
          <cell r="J44">
            <v>4.5999999999999996</v>
          </cell>
          <cell r="K44">
            <v>4.1500000000000004</v>
          </cell>
          <cell r="L44">
            <v>0.78</v>
          </cell>
          <cell r="O44">
            <v>4.93</v>
          </cell>
        </row>
        <row r="45">
          <cell r="A45">
            <v>560074</v>
          </cell>
          <cell r="B45" t="str">
            <v>САКМАРСКАЯ  РБ</v>
          </cell>
          <cell r="C45">
            <v>2361</v>
          </cell>
          <cell r="D45">
            <v>3943</v>
          </cell>
          <cell r="E45">
            <v>4235</v>
          </cell>
          <cell r="F45">
            <v>7258</v>
          </cell>
          <cell r="G45">
            <v>0.5575</v>
          </cell>
          <cell r="H45">
            <v>0.54330000000000001</v>
          </cell>
          <cell r="I45">
            <v>3.78</v>
          </cell>
          <cell r="J45">
            <v>3.69</v>
          </cell>
          <cell r="K45">
            <v>2.87</v>
          </cell>
          <cell r="L45">
            <v>0.89</v>
          </cell>
          <cell r="O45">
            <v>3.76</v>
          </cell>
        </row>
        <row r="46">
          <cell r="A46">
            <v>560075</v>
          </cell>
          <cell r="B46" t="str">
            <v>САРАКТАШСКАЯ РБ</v>
          </cell>
          <cell r="C46">
            <v>5062</v>
          </cell>
          <cell r="D46">
            <v>9810</v>
          </cell>
          <cell r="E46">
            <v>7319</v>
          </cell>
          <cell r="F46">
            <v>14320</v>
          </cell>
          <cell r="G46">
            <v>0.69159999999999999</v>
          </cell>
          <cell r="H46">
            <v>0.68510000000000004</v>
          </cell>
          <cell r="I46">
            <v>4.7</v>
          </cell>
          <cell r="J46">
            <v>4.68</v>
          </cell>
          <cell r="K46">
            <v>3.62</v>
          </cell>
          <cell r="L46">
            <v>1.08</v>
          </cell>
          <cell r="O46">
            <v>4.7</v>
          </cell>
        </row>
        <row r="47">
          <cell r="A47">
            <v>560076</v>
          </cell>
          <cell r="B47" t="str">
            <v>СВЕТЛИНСКАЯ РБ</v>
          </cell>
          <cell r="C47">
            <v>882</v>
          </cell>
          <cell r="D47">
            <v>1209</v>
          </cell>
          <cell r="E47">
            <v>2248</v>
          </cell>
          <cell r="F47">
            <v>3974</v>
          </cell>
          <cell r="G47">
            <v>0.39229999999999998</v>
          </cell>
          <cell r="H47">
            <v>0.30420000000000003</v>
          </cell>
          <cell r="I47">
            <v>2.64</v>
          </cell>
          <cell r="J47">
            <v>2.02</v>
          </cell>
          <cell r="K47">
            <v>2.09</v>
          </cell>
          <cell r="L47">
            <v>0.42</v>
          </cell>
          <cell r="O47">
            <v>2.5099999999999998</v>
          </cell>
        </row>
        <row r="48">
          <cell r="A48">
            <v>560077</v>
          </cell>
          <cell r="B48" t="str">
            <v>СЕВЕРНАЯ РБ</v>
          </cell>
          <cell r="C48">
            <v>1435</v>
          </cell>
          <cell r="D48">
            <v>1528</v>
          </cell>
          <cell r="E48">
            <v>2665</v>
          </cell>
          <cell r="F48">
            <v>2889</v>
          </cell>
          <cell r="G48">
            <v>0.53849999999999998</v>
          </cell>
          <cell r="H48">
            <v>0.52890000000000004</v>
          </cell>
          <cell r="I48">
            <v>3.65</v>
          </cell>
          <cell r="J48">
            <v>3.59</v>
          </cell>
          <cell r="K48">
            <v>3.03</v>
          </cell>
          <cell r="L48">
            <v>0.61</v>
          </cell>
          <cell r="O48">
            <v>3.64</v>
          </cell>
        </row>
        <row r="49">
          <cell r="A49">
            <v>560078</v>
          </cell>
          <cell r="B49" t="str">
            <v>СОЛЬ-ИЛЕЦКАЯ ГБ</v>
          </cell>
          <cell r="C49">
            <v>3881</v>
          </cell>
          <cell r="D49">
            <v>5837</v>
          </cell>
          <cell r="E49">
            <v>8368</v>
          </cell>
          <cell r="F49">
            <v>17198</v>
          </cell>
          <cell r="G49">
            <v>0.46379999999999999</v>
          </cell>
          <cell r="H49">
            <v>0.33939999999999998</v>
          </cell>
          <cell r="I49">
            <v>3.13</v>
          </cell>
          <cell r="J49">
            <v>2.27</v>
          </cell>
          <cell r="K49">
            <v>2.35</v>
          </cell>
          <cell r="L49">
            <v>0.56999999999999995</v>
          </cell>
          <cell r="O49">
            <v>2.92</v>
          </cell>
        </row>
        <row r="50">
          <cell r="A50">
            <v>560079</v>
          </cell>
          <cell r="B50" t="str">
            <v>СОРОЧИНСКАЯ ГБ</v>
          </cell>
          <cell r="C50">
            <v>4941</v>
          </cell>
          <cell r="D50">
            <v>7610</v>
          </cell>
          <cell r="E50">
            <v>8294</v>
          </cell>
          <cell r="F50">
            <v>14044</v>
          </cell>
          <cell r="G50">
            <v>0.59570000000000001</v>
          </cell>
          <cell r="H50">
            <v>0.54190000000000005</v>
          </cell>
          <cell r="I50">
            <v>4.04</v>
          </cell>
          <cell r="J50">
            <v>3.68</v>
          </cell>
          <cell r="K50">
            <v>3.11</v>
          </cell>
          <cell r="L50">
            <v>0.85</v>
          </cell>
          <cell r="O50">
            <v>3.96</v>
          </cell>
        </row>
        <row r="51">
          <cell r="A51">
            <v>560080</v>
          </cell>
          <cell r="B51" t="str">
            <v>ТАШЛИНСКАЯ РБ</v>
          </cell>
          <cell r="C51">
            <v>2485</v>
          </cell>
          <cell r="D51">
            <v>3633</v>
          </cell>
          <cell r="E51">
            <v>4294</v>
          </cell>
          <cell r="F51">
            <v>7013</v>
          </cell>
          <cell r="G51">
            <v>0.57869999999999999</v>
          </cell>
          <cell r="H51">
            <v>0.51800000000000002</v>
          </cell>
          <cell r="I51">
            <v>3.92</v>
          </cell>
          <cell r="J51">
            <v>3.51</v>
          </cell>
          <cell r="K51">
            <v>3.02</v>
          </cell>
          <cell r="L51">
            <v>0.81</v>
          </cell>
          <cell r="O51">
            <v>3.83</v>
          </cell>
        </row>
        <row r="52">
          <cell r="A52">
            <v>560081</v>
          </cell>
          <cell r="B52" t="str">
            <v>ТОЦКАЯ РБ</v>
          </cell>
          <cell r="C52">
            <v>2531</v>
          </cell>
          <cell r="D52">
            <v>4163</v>
          </cell>
          <cell r="E52">
            <v>4944</v>
          </cell>
          <cell r="F52">
            <v>10422</v>
          </cell>
          <cell r="G52">
            <v>0.51190000000000002</v>
          </cell>
          <cell r="H52">
            <v>0.39939999999999998</v>
          </cell>
          <cell r="I52">
            <v>3.46</v>
          </cell>
          <cell r="J52">
            <v>2.69</v>
          </cell>
          <cell r="K52">
            <v>2.63</v>
          </cell>
          <cell r="L52">
            <v>0.65</v>
          </cell>
          <cell r="O52">
            <v>3.28</v>
          </cell>
        </row>
        <row r="53">
          <cell r="A53">
            <v>560082</v>
          </cell>
          <cell r="B53" t="str">
            <v>ТЮЛЬГАНСКАЯ РБ</v>
          </cell>
          <cell r="C53">
            <v>2171</v>
          </cell>
          <cell r="D53">
            <v>2958</v>
          </cell>
          <cell r="E53">
            <v>3922</v>
          </cell>
          <cell r="F53">
            <v>5625</v>
          </cell>
          <cell r="G53">
            <v>0.55349999999999999</v>
          </cell>
          <cell r="H53">
            <v>0.52590000000000003</v>
          </cell>
          <cell r="I53">
            <v>3.75</v>
          </cell>
          <cell r="J53">
            <v>3.57</v>
          </cell>
          <cell r="K53">
            <v>3</v>
          </cell>
          <cell r="L53">
            <v>0.71</v>
          </cell>
          <cell r="O53">
            <v>3.71</v>
          </cell>
        </row>
        <row r="54">
          <cell r="A54">
            <v>560083</v>
          </cell>
          <cell r="B54" t="str">
            <v>ШАРЛЫКСКАЯ РБ</v>
          </cell>
          <cell r="C54">
            <v>2149</v>
          </cell>
          <cell r="D54">
            <v>2710</v>
          </cell>
          <cell r="E54">
            <v>3459</v>
          </cell>
          <cell r="F54">
            <v>5061</v>
          </cell>
          <cell r="G54">
            <v>0.62129999999999996</v>
          </cell>
          <cell r="H54">
            <v>0.53549999999999998</v>
          </cell>
          <cell r="I54">
            <v>4.21</v>
          </cell>
          <cell r="J54">
            <v>3.64</v>
          </cell>
          <cell r="K54">
            <v>3.41</v>
          </cell>
          <cell r="L54">
            <v>0.69</v>
          </cell>
          <cell r="O54">
            <v>4.0999999999999996</v>
          </cell>
        </row>
        <row r="55">
          <cell r="A55">
            <v>560084</v>
          </cell>
          <cell r="B55" t="str">
            <v>ЯСНЕНСКАЯ ГБ</v>
          </cell>
          <cell r="C55">
            <v>2381</v>
          </cell>
          <cell r="D55">
            <v>2462</v>
          </cell>
          <cell r="E55">
            <v>5246</v>
          </cell>
          <cell r="F55">
            <v>11351</v>
          </cell>
          <cell r="G55">
            <v>0.45390000000000003</v>
          </cell>
          <cell r="H55">
            <v>0.21690000000000001</v>
          </cell>
          <cell r="I55">
            <v>3.07</v>
          </cell>
          <cell r="J55">
            <v>1.41</v>
          </cell>
          <cell r="K55">
            <v>2.2999999999999998</v>
          </cell>
          <cell r="L55">
            <v>0.35</v>
          </cell>
          <cell r="O55">
            <v>2.65</v>
          </cell>
        </row>
        <row r="56">
          <cell r="A56">
            <v>560085</v>
          </cell>
          <cell r="B56" t="str">
            <v>СТУДЕНЧЕСКАЯ ПОЛИКЛИНИКА ОГУ</v>
          </cell>
          <cell r="C56">
            <v>1495</v>
          </cell>
          <cell r="D56">
            <v>3</v>
          </cell>
          <cell r="E56">
            <v>2039</v>
          </cell>
          <cell r="F56">
            <v>23</v>
          </cell>
          <cell r="G56">
            <v>0.73319999999999996</v>
          </cell>
          <cell r="H56">
            <v>0.13039999999999999</v>
          </cell>
          <cell r="I56">
            <v>4.9800000000000004</v>
          </cell>
          <cell r="J56">
            <v>0.81</v>
          </cell>
          <cell r="K56">
            <v>4.7300000000000004</v>
          </cell>
          <cell r="L56">
            <v>0.04</v>
          </cell>
          <cell r="O56">
            <v>4.7699999999999996</v>
          </cell>
        </row>
        <row r="57">
          <cell r="A57">
            <v>560086</v>
          </cell>
          <cell r="B57" t="str">
            <v>ОРЕНБУРГ ОКБ НА СТ. ОРЕНБУРГ</v>
          </cell>
          <cell r="C57">
            <v>2794</v>
          </cell>
          <cell r="D57">
            <v>129</v>
          </cell>
          <cell r="E57">
            <v>4370</v>
          </cell>
          <cell r="F57">
            <v>142</v>
          </cell>
          <cell r="G57">
            <v>0.63939999999999997</v>
          </cell>
          <cell r="H57">
            <v>0.90849999999999997</v>
          </cell>
          <cell r="I57">
            <v>4.34</v>
          </cell>
          <cell r="J57">
            <v>5</v>
          </cell>
          <cell r="K57">
            <v>4.21</v>
          </cell>
          <cell r="L57">
            <v>0.15</v>
          </cell>
          <cell r="O57">
            <v>4.3600000000000003</v>
          </cell>
        </row>
        <row r="58">
          <cell r="A58">
            <v>560087</v>
          </cell>
          <cell r="B58" t="str">
            <v>ОРСКАЯ УБ НА СТ. ОРСК</v>
          </cell>
          <cell r="C58">
            <v>1914</v>
          </cell>
          <cell r="D58">
            <v>0</v>
          </cell>
          <cell r="E58">
            <v>5744</v>
          </cell>
          <cell r="F58">
            <v>0</v>
          </cell>
          <cell r="G58">
            <v>0.3332</v>
          </cell>
          <cell r="H58">
            <v>0</v>
          </cell>
          <cell r="I58">
            <v>2.2400000000000002</v>
          </cell>
          <cell r="J58">
            <v>0</v>
          </cell>
          <cell r="K58">
            <v>2.2400000000000002</v>
          </cell>
          <cell r="L58">
            <v>0</v>
          </cell>
          <cell r="O58">
            <v>2.2400000000000002</v>
          </cell>
        </row>
        <row r="59">
          <cell r="A59">
            <v>560088</v>
          </cell>
          <cell r="B59" t="str">
            <v>БУЗУЛУКСКАЯ УЗЛ.  Б-ЦА НА СТ.  БУЗУЛУК</v>
          </cell>
          <cell r="C59">
            <v>785</v>
          </cell>
          <cell r="D59">
            <v>0</v>
          </cell>
          <cell r="E59">
            <v>1364</v>
          </cell>
          <cell r="F59">
            <v>0</v>
          </cell>
          <cell r="G59">
            <v>0.57550000000000001</v>
          </cell>
          <cell r="H59">
            <v>0</v>
          </cell>
          <cell r="I59">
            <v>3.9</v>
          </cell>
          <cell r="J59">
            <v>0</v>
          </cell>
          <cell r="K59">
            <v>3.9</v>
          </cell>
          <cell r="L59">
            <v>0</v>
          </cell>
          <cell r="O59">
            <v>3.9</v>
          </cell>
        </row>
        <row r="60">
          <cell r="A60">
            <v>560089</v>
          </cell>
          <cell r="B60" t="str">
            <v>АБДУЛИНСКАЯ УЗЛ. ПОЛ-КА НА СТ. АБДУЛИНО</v>
          </cell>
          <cell r="C60">
            <v>666</v>
          </cell>
          <cell r="D60">
            <v>0</v>
          </cell>
          <cell r="E60">
            <v>867</v>
          </cell>
          <cell r="F60">
            <v>0</v>
          </cell>
          <cell r="G60">
            <v>0.76819999999999999</v>
          </cell>
          <cell r="H60">
            <v>0</v>
          </cell>
          <cell r="I60">
            <v>5</v>
          </cell>
          <cell r="J60">
            <v>0</v>
          </cell>
          <cell r="K60">
            <v>5</v>
          </cell>
          <cell r="L60">
            <v>0</v>
          </cell>
          <cell r="O60">
            <v>5</v>
          </cell>
        </row>
        <row r="61">
          <cell r="A61">
            <v>560096</v>
          </cell>
          <cell r="B61" t="str">
            <v>ОРЕНБУРГ ФИЛИАЛ № 3 ФГКУ "426 ВГ" МО РФ</v>
          </cell>
          <cell r="C61">
            <v>1</v>
          </cell>
          <cell r="D61">
            <v>5</v>
          </cell>
          <cell r="E61">
            <v>138</v>
          </cell>
          <cell r="F61">
            <v>20</v>
          </cell>
          <cell r="G61">
            <v>7.1999999999999998E-3</v>
          </cell>
          <cell r="H61">
            <v>0.25</v>
          </cell>
          <cell r="I61">
            <v>0</v>
          </cell>
          <cell r="J61">
            <v>1.64</v>
          </cell>
          <cell r="K61">
            <v>0</v>
          </cell>
          <cell r="L61">
            <v>0.08</v>
          </cell>
          <cell r="O61">
            <v>0.08</v>
          </cell>
        </row>
        <row r="62">
          <cell r="A62">
            <v>560098</v>
          </cell>
          <cell r="B62" t="str">
            <v xml:space="preserve">ФКУЗ МСЧ-56 ФСИН РОССИИ </v>
          </cell>
          <cell r="C62">
            <v>445</v>
          </cell>
          <cell r="D62">
            <v>0</v>
          </cell>
          <cell r="E62">
            <v>1464</v>
          </cell>
          <cell r="F62">
            <v>0</v>
          </cell>
          <cell r="G62">
            <v>0.30399999999999999</v>
          </cell>
          <cell r="H62">
            <v>0</v>
          </cell>
          <cell r="I62">
            <v>2.04</v>
          </cell>
          <cell r="J62">
            <v>0</v>
          </cell>
          <cell r="K62">
            <v>2.04</v>
          </cell>
          <cell r="L62">
            <v>0</v>
          </cell>
          <cell r="O62">
            <v>2.04</v>
          </cell>
        </row>
        <row r="63">
          <cell r="A63">
            <v>560099</v>
          </cell>
          <cell r="B63" t="str">
            <v>МСЧ МВД ПО ОРЕНБУРГСКОЙ ОБЛАСТИ</v>
          </cell>
          <cell r="C63">
            <v>0</v>
          </cell>
          <cell r="D63">
            <v>2</v>
          </cell>
          <cell r="E63">
            <v>610</v>
          </cell>
          <cell r="F63">
            <v>135</v>
          </cell>
          <cell r="G63">
            <v>0</v>
          </cell>
          <cell r="H63">
            <v>1.4800000000000001E-2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  <cell r="O63">
            <v>0</v>
          </cell>
        </row>
        <row r="64">
          <cell r="A64">
            <v>560205</v>
          </cell>
          <cell r="B64" t="str">
            <v>ООО "КДЦ"</v>
          </cell>
          <cell r="C64">
            <v>0</v>
          </cell>
          <cell r="D64">
            <v>0</v>
          </cell>
          <cell r="E64">
            <v>1</v>
          </cell>
          <cell r="F64">
            <v>3</v>
          </cell>
          <cell r="G64">
            <v>0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O64">
            <v>0</v>
          </cell>
        </row>
        <row r="65">
          <cell r="A65">
            <v>560206</v>
          </cell>
          <cell r="B65" t="str">
            <v>НОВОТРОИЦК БОЛЬНИЦА СКОРОЙ МЕДИЦИНСКОЙ ПОМОЩИ</v>
          </cell>
          <cell r="C65">
            <v>9568</v>
          </cell>
          <cell r="D65">
            <v>4</v>
          </cell>
          <cell r="E65">
            <v>18779</v>
          </cell>
          <cell r="F65">
            <v>220</v>
          </cell>
          <cell r="G65">
            <v>0.50949999999999995</v>
          </cell>
          <cell r="H65">
            <v>1.8200000000000001E-2</v>
          </cell>
          <cell r="I65">
            <v>3.45</v>
          </cell>
          <cell r="J65">
            <v>0.02</v>
          </cell>
          <cell r="K65">
            <v>3.45</v>
          </cell>
          <cell r="L65">
            <v>0</v>
          </cell>
          <cell r="O65">
            <v>3.45</v>
          </cell>
        </row>
        <row r="66">
          <cell r="A66">
            <v>560214</v>
          </cell>
          <cell r="B66" t="str">
            <v>БУЗУЛУКСКАЯ БОЛЬНИЦА СКОРОЙ МЕДИЦИНСКОЙ ПОМОЩИ</v>
          </cell>
          <cell r="C66">
            <v>10094</v>
          </cell>
          <cell r="D66">
            <v>19332</v>
          </cell>
          <cell r="E66">
            <v>20036</v>
          </cell>
          <cell r="F66">
            <v>40506</v>
          </cell>
          <cell r="G66">
            <v>0.50380000000000003</v>
          </cell>
          <cell r="H66">
            <v>0.4773</v>
          </cell>
          <cell r="I66">
            <v>3.41</v>
          </cell>
          <cell r="J66">
            <v>3.23</v>
          </cell>
          <cell r="K66">
            <v>2.59</v>
          </cell>
          <cell r="L66">
            <v>0.78</v>
          </cell>
          <cell r="O66">
            <v>3.37</v>
          </cell>
        </row>
      </sheetData>
      <sheetData sheetId="4">
        <row r="6">
          <cell r="A6">
            <v>560002</v>
          </cell>
          <cell r="B6" t="str">
            <v>ОРЕНБУРГ ОБЛАСТНАЯ КБ  № 2</v>
          </cell>
          <cell r="C6">
            <v>2394</v>
          </cell>
          <cell r="D6">
            <v>1</v>
          </cell>
          <cell r="E6">
            <v>17173</v>
          </cell>
          <cell r="F6">
            <v>0</v>
          </cell>
          <cell r="G6">
            <v>0.1394</v>
          </cell>
          <cell r="H6">
            <v>0</v>
          </cell>
          <cell r="I6">
            <v>0.86</v>
          </cell>
          <cell r="J6">
            <v>0</v>
          </cell>
          <cell r="K6">
            <v>0.86</v>
          </cell>
          <cell r="L6">
            <v>0</v>
          </cell>
          <cell r="O6">
            <v>0.86</v>
          </cell>
        </row>
        <row r="7">
          <cell r="A7">
            <v>560014</v>
          </cell>
          <cell r="B7" t="str">
            <v>ОРЕНБУРГ ФГБОУ ВО ОРГМУ МИНЗДРАВА</v>
          </cell>
          <cell r="C7">
            <v>318</v>
          </cell>
          <cell r="D7">
            <v>3</v>
          </cell>
          <cell r="E7">
            <v>4575</v>
          </cell>
          <cell r="F7">
            <v>186</v>
          </cell>
          <cell r="G7">
            <v>6.9500000000000006E-2</v>
          </cell>
          <cell r="H7">
            <v>1.61E-2</v>
          </cell>
          <cell r="I7">
            <v>0.39</v>
          </cell>
          <cell r="J7">
            <v>0.03</v>
          </cell>
          <cell r="K7">
            <v>0.37</v>
          </cell>
          <cell r="L7">
            <v>0</v>
          </cell>
          <cell r="O7">
            <v>0.37</v>
          </cell>
        </row>
        <row r="8">
          <cell r="A8">
            <v>560017</v>
          </cell>
          <cell r="B8" t="str">
            <v>ОРЕНБУРГ ГБУЗ ГКБ №1</v>
          </cell>
          <cell r="C8">
            <v>13541</v>
          </cell>
          <cell r="D8">
            <v>1</v>
          </cell>
          <cell r="E8">
            <v>77712</v>
          </cell>
          <cell r="F8">
            <v>3</v>
          </cell>
          <cell r="G8">
            <v>0.17419999999999999</v>
          </cell>
          <cell r="H8">
            <v>0.33329999999999999</v>
          </cell>
          <cell r="I8">
            <v>1.0900000000000001</v>
          </cell>
          <cell r="J8">
            <v>1.5</v>
          </cell>
          <cell r="K8">
            <v>1.0900000000000001</v>
          </cell>
          <cell r="L8">
            <v>0</v>
          </cell>
          <cell r="O8">
            <v>1.0900000000000001</v>
          </cell>
        </row>
        <row r="9">
          <cell r="A9">
            <v>560019</v>
          </cell>
          <cell r="B9" t="str">
            <v>ОРЕНБУРГ ГАУЗ ГКБ  №3</v>
          </cell>
          <cell r="C9">
            <v>18213</v>
          </cell>
          <cell r="D9">
            <v>905</v>
          </cell>
          <cell r="E9">
            <v>88197</v>
          </cell>
          <cell r="F9">
            <v>3449</v>
          </cell>
          <cell r="G9">
            <v>0.20649999999999999</v>
          </cell>
          <cell r="H9">
            <v>0.26240000000000002</v>
          </cell>
          <cell r="I9">
            <v>1.31</v>
          </cell>
          <cell r="J9">
            <v>1.17</v>
          </cell>
          <cell r="K9">
            <v>1.26</v>
          </cell>
          <cell r="L9">
            <v>0.05</v>
          </cell>
          <cell r="O9">
            <v>1.31</v>
          </cell>
        </row>
        <row r="10">
          <cell r="A10">
            <v>560021</v>
          </cell>
          <cell r="B10" t="str">
            <v>ОРЕНБУРГ ГБУЗ ГКБ № 5</v>
          </cell>
          <cell r="C10">
            <v>8588</v>
          </cell>
          <cell r="D10">
            <v>14794</v>
          </cell>
          <cell r="E10">
            <v>55956</v>
          </cell>
          <cell r="F10">
            <v>38441</v>
          </cell>
          <cell r="G10">
            <v>0.1535</v>
          </cell>
          <cell r="H10">
            <v>0.38479999999999998</v>
          </cell>
          <cell r="I10">
            <v>0.95</v>
          </cell>
          <cell r="J10">
            <v>1.74</v>
          </cell>
          <cell r="K10">
            <v>0.56000000000000005</v>
          </cell>
          <cell r="L10">
            <v>0.71</v>
          </cell>
          <cell r="O10">
            <v>1.27</v>
          </cell>
        </row>
        <row r="11">
          <cell r="A11">
            <v>560022</v>
          </cell>
          <cell r="B11" t="str">
            <v>ОРЕНБУРГ ГАУЗ ГКБ  №6</v>
          </cell>
          <cell r="C11">
            <v>10660</v>
          </cell>
          <cell r="D11">
            <v>6388</v>
          </cell>
          <cell r="E11">
            <v>67126</v>
          </cell>
          <cell r="F11">
            <v>23908</v>
          </cell>
          <cell r="G11">
            <v>0.1588</v>
          </cell>
          <cell r="H11">
            <v>0.26719999999999999</v>
          </cell>
          <cell r="I11">
            <v>0.99</v>
          </cell>
          <cell r="J11">
            <v>1.19</v>
          </cell>
          <cell r="K11">
            <v>0.73</v>
          </cell>
          <cell r="L11">
            <v>0.31</v>
          </cell>
          <cell r="O11">
            <v>1.04</v>
          </cell>
        </row>
        <row r="12">
          <cell r="A12">
            <v>560024</v>
          </cell>
          <cell r="B12" t="str">
            <v>ОРЕНБУРГ ГАУЗ ДГКБ</v>
          </cell>
          <cell r="C12">
            <v>240</v>
          </cell>
          <cell r="D12">
            <v>29690</v>
          </cell>
          <cell r="E12">
            <v>2664</v>
          </cell>
          <cell r="F12">
            <v>50672</v>
          </cell>
          <cell r="G12">
            <v>9.01E-2</v>
          </cell>
          <cell r="H12">
            <v>0.58589999999999998</v>
          </cell>
          <cell r="I12">
            <v>0.53</v>
          </cell>
          <cell r="J12">
            <v>2.5</v>
          </cell>
          <cell r="K12">
            <v>0.03</v>
          </cell>
          <cell r="L12">
            <v>2.38</v>
          </cell>
          <cell r="O12">
            <v>2.41</v>
          </cell>
        </row>
        <row r="13">
          <cell r="A13">
            <v>560026</v>
          </cell>
          <cell r="B13" t="str">
            <v>ОРЕНБУРГ ГАУЗ ГКБ ИМ. ПИРОГОВА Н.И.</v>
          </cell>
          <cell r="C13">
            <v>13761</v>
          </cell>
          <cell r="D13">
            <v>5003</v>
          </cell>
          <cell r="E13">
            <v>97013</v>
          </cell>
          <cell r="F13">
            <v>19665</v>
          </cell>
          <cell r="G13">
            <v>0.14180000000000001</v>
          </cell>
          <cell r="H13">
            <v>0.25440000000000002</v>
          </cell>
          <cell r="I13">
            <v>0.87</v>
          </cell>
          <cell r="J13">
            <v>1.1399999999999999</v>
          </cell>
          <cell r="K13">
            <v>0.72</v>
          </cell>
          <cell r="L13">
            <v>0.19</v>
          </cell>
          <cell r="O13">
            <v>0.91</v>
          </cell>
        </row>
        <row r="14">
          <cell r="A14">
            <v>560032</v>
          </cell>
          <cell r="B14" t="str">
            <v>ОРСКАЯ ГАУЗ ГБ № 2</v>
          </cell>
          <cell r="C14">
            <v>4058</v>
          </cell>
          <cell r="D14">
            <v>0</v>
          </cell>
          <cell r="E14">
            <v>20534</v>
          </cell>
          <cell r="F14">
            <v>0</v>
          </cell>
          <cell r="G14">
            <v>0.1976</v>
          </cell>
          <cell r="H14">
            <v>0</v>
          </cell>
          <cell r="I14">
            <v>1.25</v>
          </cell>
          <cell r="J14">
            <v>0</v>
          </cell>
          <cell r="K14">
            <v>1.25</v>
          </cell>
          <cell r="L14">
            <v>0</v>
          </cell>
          <cell r="O14">
            <v>1.25</v>
          </cell>
        </row>
        <row r="15">
          <cell r="A15">
            <v>560033</v>
          </cell>
          <cell r="B15" t="str">
            <v>ОРСКАЯ ГАУЗ ГБ № 3</v>
          </cell>
          <cell r="C15">
            <v>10654</v>
          </cell>
          <cell r="D15">
            <v>0</v>
          </cell>
          <cell r="E15">
            <v>42028</v>
          </cell>
          <cell r="F15">
            <v>0</v>
          </cell>
          <cell r="G15">
            <v>0.2535</v>
          </cell>
          <cell r="H15">
            <v>0</v>
          </cell>
          <cell r="I15">
            <v>1.62</v>
          </cell>
          <cell r="J15">
            <v>0</v>
          </cell>
          <cell r="K15">
            <v>1.62</v>
          </cell>
          <cell r="L15">
            <v>0</v>
          </cell>
          <cell r="O15">
            <v>1.62</v>
          </cell>
        </row>
        <row r="16">
          <cell r="A16">
            <v>560034</v>
          </cell>
          <cell r="B16" t="str">
            <v>ОРСКАЯ ГАУЗ ГБ № 4</v>
          </cell>
          <cell r="C16">
            <v>8598</v>
          </cell>
          <cell r="D16">
            <v>2</v>
          </cell>
          <cell r="E16">
            <v>37613</v>
          </cell>
          <cell r="F16">
            <v>4</v>
          </cell>
          <cell r="G16">
            <v>0.2286</v>
          </cell>
          <cell r="H16">
            <v>0.5</v>
          </cell>
          <cell r="I16">
            <v>1.46</v>
          </cell>
          <cell r="J16">
            <v>2.27</v>
          </cell>
          <cell r="K16">
            <v>1.46</v>
          </cell>
          <cell r="L16">
            <v>0</v>
          </cell>
          <cell r="O16">
            <v>1.46</v>
          </cell>
        </row>
        <row r="17">
          <cell r="A17">
            <v>560035</v>
          </cell>
          <cell r="B17" t="str">
            <v>ОРСКАЯ ГАУЗ ГБ № 5</v>
          </cell>
          <cell r="C17">
            <v>230</v>
          </cell>
          <cell r="D17">
            <v>2357</v>
          </cell>
          <cell r="E17">
            <v>1857</v>
          </cell>
          <cell r="F17">
            <v>30295</v>
          </cell>
          <cell r="G17">
            <v>0.1239</v>
          </cell>
          <cell r="H17">
            <v>7.7799999999999994E-2</v>
          </cell>
          <cell r="I17">
            <v>0.75</v>
          </cell>
          <cell r="J17">
            <v>0.32</v>
          </cell>
          <cell r="K17">
            <v>0.05</v>
          </cell>
          <cell r="L17">
            <v>0.3</v>
          </cell>
          <cell r="O17">
            <v>0.35</v>
          </cell>
        </row>
        <row r="18">
          <cell r="A18">
            <v>560036</v>
          </cell>
          <cell r="B18" t="str">
            <v>ОРСКАЯ ГАУЗ ГБ № 1</v>
          </cell>
          <cell r="C18">
            <v>5802</v>
          </cell>
          <cell r="D18">
            <v>2841</v>
          </cell>
          <cell r="E18">
            <v>47023</v>
          </cell>
          <cell r="F18">
            <v>10692</v>
          </cell>
          <cell r="G18">
            <v>0.1234</v>
          </cell>
          <cell r="H18">
            <v>0.26569999999999999</v>
          </cell>
          <cell r="I18">
            <v>0.75</v>
          </cell>
          <cell r="J18">
            <v>1.19</v>
          </cell>
          <cell r="K18">
            <v>0.61</v>
          </cell>
          <cell r="L18">
            <v>0.23</v>
          </cell>
          <cell r="O18">
            <v>0.84</v>
          </cell>
        </row>
        <row r="19">
          <cell r="A19">
            <v>560041</v>
          </cell>
          <cell r="B19" t="str">
            <v>НОВОТРОИЦКАЯ ГАУЗ ДГБ</v>
          </cell>
          <cell r="C19">
            <v>44</v>
          </cell>
          <cell r="D19">
            <v>3167</v>
          </cell>
          <cell r="E19">
            <v>1194</v>
          </cell>
          <cell r="F19">
            <v>19490</v>
          </cell>
          <cell r="G19">
            <v>3.6900000000000002E-2</v>
          </cell>
          <cell r="H19">
            <v>0.16250000000000001</v>
          </cell>
          <cell r="I19">
            <v>0.17</v>
          </cell>
          <cell r="J19">
            <v>0.71</v>
          </cell>
          <cell r="K19">
            <v>0.01</v>
          </cell>
          <cell r="L19">
            <v>0.67</v>
          </cell>
          <cell r="O19">
            <v>0.68</v>
          </cell>
        </row>
        <row r="20">
          <cell r="A20">
            <v>560043</v>
          </cell>
          <cell r="B20" t="str">
            <v>МЕДНОГОРСКАЯ ГБ</v>
          </cell>
          <cell r="C20">
            <v>966</v>
          </cell>
          <cell r="D20">
            <v>552</v>
          </cell>
          <cell r="E20">
            <v>21053</v>
          </cell>
          <cell r="F20">
            <v>5158</v>
          </cell>
          <cell r="G20">
            <v>4.5900000000000003E-2</v>
          </cell>
          <cell r="H20">
            <v>0.107</v>
          </cell>
          <cell r="I20">
            <v>0.23</v>
          </cell>
          <cell r="J20">
            <v>0.45</v>
          </cell>
          <cell r="K20">
            <v>0.18</v>
          </cell>
          <cell r="L20">
            <v>0.09</v>
          </cell>
          <cell r="O20">
            <v>0.27</v>
          </cell>
        </row>
        <row r="21">
          <cell r="A21">
            <v>560045</v>
          </cell>
          <cell r="B21" t="str">
            <v>БУГУРУСЛАНСКАЯ ГБ</v>
          </cell>
          <cell r="C21">
            <v>760</v>
          </cell>
          <cell r="D21">
            <v>221</v>
          </cell>
          <cell r="E21">
            <v>20219</v>
          </cell>
          <cell r="F21">
            <v>5874</v>
          </cell>
          <cell r="G21">
            <v>3.7600000000000001E-2</v>
          </cell>
          <cell r="H21">
            <v>3.7600000000000001E-2</v>
          </cell>
          <cell r="I21">
            <v>0.18</v>
          </cell>
          <cell r="J21">
            <v>0.13</v>
          </cell>
          <cell r="K21">
            <v>0.14000000000000001</v>
          </cell>
          <cell r="L21">
            <v>0.03</v>
          </cell>
          <cell r="O21">
            <v>0.17</v>
          </cell>
        </row>
        <row r="22">
          <cell r="A22">
            <v>560047</v>
          </cell>
          <cell r="B22" t="str">
            <v>БУГУРУСЛАНСКАЯ РБ</v>
          </cell>
          <cell r="C22">
            <v>1488</v>
          </cell>
          <cell r="D22">
            <v>438</v>
          </cell>
          <cell r="E22">
            <v>29843</v>
          </cell>
          <cell r="F22">
            <v>8255</v>
          </cell>
          <cell r="G22">
            <v>4.99E-2</v>
          </cell>
          <cell r="H22">
            <v>5.3100000000000001E-2</v>
          </cell>
          <cell r="I22">
            <v>0.26</v>
          </cell>
          <cell r="J22">
            <v>0.2</v>
          </cell>
          <cell r="K22">
            <v>0.2</v>
          </cell>
          <cell r="L22">
            <v>0.04</v>
          </cell>
          <cell r="O22">
            <v>0.24</v>
          </cell>
        </row>
        <row r="23">
          <cell r="A23">
            <v>560052</v>
          </cell>
          <cell r="B23" t="str">
            <v>АБДУЛИНСКАЯ ГБ</v>
          </cell>
          <cell r="C23">
            <v>2004</v>
          </cell>
          <cell r="D23">
            <v>608</v>
          </cell>
          <cell r="E23">
            <v>17708</v>
          </cell>
          <cell r="F23">
            <v>5487</v>
          </cell>
          <cell r="G23">
            <v>0.1132</v>
          </cell>
          <cell r="H23">
            <v>0.1108</v>
          </cell>
          <cell r="I23">
            <v>0.68</v>
          </cell>
          <cell r="J23">
            <v>0.47</v>
          </cell>
          <cell r="K23">
            <v>0.52</v>
          </cell>
          <cell r="L23">
            <v>0.11</v>
          </cell>
          <cell r="O23">
            <v>0.63</v>
          </cell>
        </row>
        <row r="24">
          <cell r="A24">
            <v>560053</v>
          </cell>
          <cell r="B24" t="str">
            <v>АДАМОВСКАЯ РБ</v>
          </cell>
          <cell r="C24">
            <v>789</v>
          </cell>
          <cell r="D24">
            <v>259</v>
          </cell>
          <cell r="E24">
            <v>15899</v>
          </cell>
          <cell r="F24">
            <v>4510</v>
          </cell>
          <cell r="G24">
            <v>4.9599999999999998E-2</v>
          </cell>
          <cell r="H24">
            <v>5.74E-2</v>
          </cell>
          <cell r="I24">
            <v>0.26</v>
          </cell>
          <cell r="J24">
            <v>0.22</v>
          </cell>
          <cell r="K24">
            <v>0.2</v>
          </cell>
          <cell r="L24">
            <v>0.05</v>
          </cell>
          <cell r="O24">
            <v>0.25</v>
          </cell>
        </row>
        <row r="25">
          <cell r="A25">
            <v>560054</v>
          </cell>
          <cell r="B25" t="str">
            <v>АКБУЛАКСКАЯ РБ</v>
          </cell>
          <cell r="C25">
            <v>896</v>
          </cell>
          <cell r="D25">
            <v>128</v>
          </cell>
          <cell r="E25">
            <v>16082</v>
          </cell>
          <cell r="F25">
            <v>5386</v>
          </cell>
          <cell r="G25">
            <v>5.57E-2</v>
          </cell>
          <cell r="H25">
            <v>2.3800000000000002E-2</v>
          </cell>
          <cell r="I25">
            <v>0.3</v>
          </cell>
          <cell r="J25">
            <v>7.0000000000000007E-2</v>
          </cell>
          <cell r="K25">
            <v>0.23</v>
          </cell>
          <cell r="L25">
            <v>0.02</v>
          </cell>
          <cell r="O25">
            <v>0.25</v>
          </cell>
        </row>
        <row r="26">
          <cell r="A26">
            <v>560055</v>
          </cell>
          <cell r="B26" t="str">
            <v>АЛЕКСАНДРОВСКАЯ РБ</v>
          </cell>
          <cell r="C26">
            <v>677</v>
          </cell>
          <cell r="D26">
            <v>83</v>
          </cell>
          <cell r="E26">
            <v>11305</v>
          </cell>
          <cell r="F26">
            <v>2737</v>
          </cell>
          <cell r="G26">
            <v>5.9900000000000002E-2</v>
          </cell>
          <cell r="H26">
            <v>3.0300000000000001E-2</v>
          </cell>
          <cell r="I26">
            <v>0.33</v>
          </cell>
          <cell r="J26">
            <v>0.1</v>
          </cell>
          <cell r="K26">
            <v>0.27</v>
          </cell>
          <cell r="L26">
            <v>0.02</v>
          </cell>
          <cell r="O26">
            <v>0.28999999999999998</v>
          </cell>
        </row>
        <row r="27">
          <cell r="A27">
            <v>560056</v>
          </cell>
          <cell r="B27" t="str">
            <v>АСЕКЕЕВСКАЯ РБ</v>
          </cell>
          <cell r="C27">
            <v>2771</v>
          </cell>
          <cell r="D27">
            <v>354</v>
          </cell>
          <cell r="E27">
            <v>15514</v>
          </cell>
          <cell r="F27">
            <v>3457</v>
          </cell>
          <cell r="G27">
            <v>0.17860000000000001</v>
          </cell>
          <cell r="H27">
            <v>0.1024</v>
          </cell>
          <cell r="I27">
            <v>1.1200000000000001</v>
          </cell>
          <cell r="J27">
            <v>0.43</v>
          </cell>
          <cell r="K27">
            <v>0.92</v>
          </cell>
          <cell r="L27">
            <v>0.08</v>
          </cell>
          <cell r="O27">
            <v>1</v>
          </cell>
        </row>
        <row r="28">
          <cell r="A28">
            <v>560057</v>
          </cell>
          <cell r="B28" t="str">
            <v>БЕЛЯЕВСКАЯ РБ</v>
          </cell>
          <cell r="C28">
            <v>4685</v>
          </cell>
          <cell r="D28">
            <v>929</v>
          </cell>
          <cell r="E28">
            <v>12562</v>
          </cell>
          <cell r="F28">
            <v>3384</v>
          </cell>
          <cell r="G28">
            <v>0.373</v>
          </cell>
          <cell r="H28">
            <v>0.27450000000000002</v>
          </cell>
          <cell r="I28">
            <v>2.42</v>
          </cell>
          <cell r="J28">
            <v>1.23</v>
          </cell>
          <cell r="K28">
            <v>1.91</v>
          </cell>
          <cell r="L28">
            <v>0.26</v>
          </cell>
          <cell r="O28">
            <v>2.17</v>
          </cell>
        </row>
        <row r="29">
          <cell r="A29">
            <v>560058</v>
          </cell>
          <cell r="B29" t="str">
            <v>ГАЙСКАЯ ГБ</v>
          </cell>
          <cell r="C29">
            <v>597</v>
          </cell>
          <cell r="D29">
            <v>324</v>
          </cell>
          <cell r="E29">
            <v>34923</v>
          </cell>
          <cell r="F29">
            <v>9980</v>
          </cell>
          <cell r="G29">
            <v>1.7100000000000001E-2</v>
          </cell>
          <cell r="H29">
            <v>3.2500000000000001E-2</v>
          </cell>
          <cell r="I29">
            <v>0.04</v>
          </cell>
          <cell r="J29">
            <v>0.11</v>
          </cell>
          <cell r="K29">
            <v>0.03</v>
          </cell>
          <cell r="L29">
            <v>0.02</v>
          </cell>
          <cell r="O29">
            <v>0.05</v>
          </cell>
        </row>
        <row r="30">
          <cell r="A30">
            <v>560059</v>
          </cell>
          <cell r="B30" t="str">
            <v>ГРАЧЕВСКАЯ РБ</v>
          </cell>
          <cell r="C30">
            <v>1723</v>
          </cell>
          <cell r="D30">
            <v>359</v>
          </cell>
          <cell r="E30">
            <v>10941</v>
          </cell>
          <cell r="F30">
            <v>2742</v>
          </cell>
          <cell r="G30">
            <v>0.1575</v>
          </cell>
          <cell r="H30">
            <v>0.13089999999999999</v>
          </cell>
          <cell r="I30">
            <v>0.98</v>
          </cell>
          <cell r="J30">
            <v>0.56000000000000005</v>
          </cell>
          <cell r="K30">
            <v>0.78</v>
          </cell>
          <cell r="L30">
            <v>0.11</v>
          </cell>
          <cell r="O30">
            <v>0.89</v>
          </cell>
        </row>
        <row r="31">
          <cell r="A31">
            <v>560060</v>
          </cell>
          <cell r="B31" t="str">
            <v>ДОМБАРОВСКАЯ РБ</v>
          </cell>
          <cell r="C31">
            <v>427</v>
          </cell>
          <cell r="D31">
            <v>68</v>
          </cell>
          <cell r="E31">
            <v>12213</v>
          </cell>
          <cell r="F31">
            <v>3579</v>
          </cell>
          <cell r="G31">
            <v>3.5000000000000003E-2</v>
          </cell>
          <cell r="H31">
            <v>1.9E-2</v>
          </cell>
          <cell r="I31">
            <v>0.16</v>
          </cell>
          <cell r="J31">
            <v>0.04</v>
          </cell>
          <cell r="K31">
            <v>0.12</v>
          </cell>
          <cell r="L31">
            <v>0.01</v>
          </cell>
          <cell r="O31">
            <v>0.13</v>
          </cell>
        </row>
        <row r="32">
          <cell r="A32">
            <v>560061</v>
          </cell>
          <cell r="B32" t="str">
            <v>ИЛЕКСКАЯ РБ</v>
          </cell>
          <cell r="C32">
            <v>631</v>
          </cell>
          <cell r="D32">
            <v>172</v>
          </cell>
          <cell r="E32">
            <v>17857</v>
          </cell>
          <cell r="F32">
            <v>5161</v>
          </cell>
          <cell r="G32">
            <v>3.5299999999999998E-2</v>
          </cell>
          <cell r="H32">
            <v>3.3300000000000003E-2</v>
          </cell>
          <cell r="I32">
            <v>0.16</v>
          </cell>
          <cell r="J32">
            <v>0.11</v>
          </cell>
          <cell r="K32">
            <v>0.12</v>
          </cell>
          <cell r="L32">
            <v>0.02</v>
          </cell>
          <cell r="O32">
            <v>0.14000000000000001</v>
          </cell>
        </row>
        <row r="33">
          <cell r="A33">
            <v>560062</v>
          </cell>
          <cell r="B33" t="str">
            <v>КВАРКЕНСКАЯ РБ</v>
          </cell>
          <cell r="C33">
            <v>2223</v>
          </cell>
          <cell r="D33">
            <v>895</v>
          </cell>
          <cell r="E33">
            <v>13187</v>
          </cell>
          <cell r="F33">
            <v>3373</v>
          </cell>
          <cell r="G33">
            <v>0.1686</v>
          </cell>
          <cell r="H33">
            <v>0.26529999999999998</v>
          </cell>
          <cell r="I33">
            <v>1.05</v>
          </cell>
          <cell r="J33">
            <v>1.19</v>
          </cell>
          <cell r="K33">
            <v>0.84</v>
          </cell>
          <cell r="L33">
            <v>0.24</v>
          </cell>
          <cell r="O33">
            <v>1.08</v>
          </cell>
        </row>
        <row r="34">
          <cell r="A34">
            <v>560063</v>
          </cell>
          <cell r="B34" t="str">
            <v>КРАСНОГВАРДЕЙСКАЯ РБ</v>
          </cell>
          <cell r="C34">
            <v>659</v>
          </cell>
          <cell r="D34">
            <v>134</v>
          </cell>
          <cell r="E34">
            <v>14059</v>
          </cell>
          <cell r="F34">
            <v>4130</v>
          </cell>
          <cell r="G34">
            <v>4.6899999999999997E-2</v>
          </cell>
          <cell r="H34">
            <v>3.2399999999999998E-2</v>
          </cell>
          <cell r="I34">
            <v>0.24</v>
          </cell>
          <cell r="J34">
            <v>0.11</v>
          </cell>
          <cell r="K34">
            <v>0.18</v>
          </cell>
          <cell r="L34">
            <v>0.03</v>
          </cell>
          <cell r="O34">
            <v>0.21</v>
          </cell>
        </row>
        <row r="35">
          <cell r="A35">
            <v>560064</v>
          </cell>
          <cell r="B35" t="str">
            <v>КУВАНДЫКСКАЯ ГБ</v>
          </cell>
          <cell r="C35">
            <v>9399</v>
          </cell>
          <cell r="D35">
            <v>4994</v>
          </cell>
          <cell r="E35">
            <v>31028</v>
          </cell>
          <cell r="F35">
            <v>9080</v>
          </cell>
          <cell r="G35">
            <v>0.3029</v>
          </cell>
          <cell r="H35">
            <v>0.55000000000000004</v>
          </cell>
          <cell r="I35">
            <v>1.95</v>
          </cell>
          <cell r="J35">
            <v>2.5</v>
          </cell>
          <cell r="K35">
            <v>0</v>
          </cell>
          <cell r="L35">
            <v>0.57999999999999996</v>
          </cell>
          <cell r="M35">
            <v>1</v>
          </cell>
          <cell r="O35">
            <v>0.57999999999999996</v>
          </cell>
        </row>
        <row r="36">
          <cell r="A36">
            <v>560065</v>
          </cell>
          <cell r="B36" t="str">
            <v>КУРМАНАЕВСКАЯ РБ</v>
          </cell>
          <cell r="C36">
            <v>459</v>
          </cell>
          <cell r="D36">
            <v>122</v>
          </cell>
          <cell r="E36">
            <v>13199</v>
          </cell>
          <cell r="F36">
            <v>3128</v>
          </cell>
          <cell r="G36">
            <v>3.4799999999999998E-2</v>
          </cell>
          <cell r="H36">
            <v>3.9E-2</v>
          </cell>
          <cell r="I36">
            <v>0.16</v>
          </cell>
          <cell r="J36">
            <v>0.14000000000000001</v>
          </cell>
          <cell r="K36">
            <v>0.13</v>
          </cell>
          <cell r="L36">
            <v>0.03</v>
          </cell>
          <cell r="O36">
            <v>0.16</v>
          </cell>
        </row>
        <row r="37">
          <cell r="A37">
            <v>560066</v>
          </cell>
          <cell r="B37" t="str">
            <v>МАТВЕЕВСКАЯ РБ</v>
          </cell>
          <cell r="C37">
            <v>833</v>
          </cell>
          <cell r="D37">
            <v>215</v>
          </cell>
          <cell r="E37">
            <v>8952</v>
          </cell>
          <cell r="F37">
            <v>2253</v>
          </cell>
          <cell r="G37">
            <v>9.3100000000000002E-2</v>
          </cell>
          <cell r="H37">
            <v>9.5399999999999999E-2</v>
          </cell>
          <cell r="I37">
            <v>0.55000000000000004</v>
          </cell>
          <cell r="J37">
            <v>0.4</v>
          </cell>
          <cell r="K37">
            <v>0.44</v>
          </cell>
          <cell r="L37">
            <v>0.08</v>
          </cell>
          <cell r="O37">
            <v>0.52</v>
          </cell>
        </row>
        <row r="38">
          <cell r="A38">
            <v>560067</v>
          </cell>
          <cell r="B38" t="str">
            <v>НОВООРСКАЯ РБ</v>
          </cell>
          <cell r="C38">
            <v>874</v>
          </cell>
          <cell r="D38">
            <v>363</v>
          </cell>
          <cell r="E38">
            <v>21984</v>
          </cell>
          <cell r="F38">
            <v>6918</v>
          </cell>
          <cell r="G38">
            <v>3.9800000000000002E-2</v>
          </cell>
          <cell r="H38">
            <v>5.2499999999999998E-2</v>
          </cell>
          <cell r="I38">
            <v>0.19</v>
          </cell>
          <cell r="J38">
            <v>0.2</v>
          </cell>
          <cell r="K38">
            <v>0.14000000000000001</v>
          </cell>
          <cell r="L38">
            <v>0.05</v>
          </cell>
          <cell r="O38">
            <v>0.19</v>
          </cell>
        </row>
        <row r="39">
          <cell r="A39">
            <v>560068</v>
          </cell>
          <cell r="B39" t="str">
            <v>НОВОСЕРГИЕВСКАЯ РБ</v>
          </cell>
          <cell r="C39">
            <v>2237</v>
          </cell>
          <cell r="D39">
            <v>329</v>
          </cell>
          <cell r="E39">
            <v>25545</v>
          </cell>
          <cell r="F39">
            <v>7474</v>
          </cell>
          <cell r="G39">
            <v>8.7599999999999997E-2</v>
          </cell>
          <cell r="H39">
            <v>4.3999999999999997E-2</v>
          </cell>
          <cell r="I39">
            <v>0.51</v>
          </cell>
          <cell r="J39">
            <v>0.16</v>
          </cell>
          <cell r="K39">
            <v>0</v>
          </cell>
          <cell r="L39">
            <v>0.04</v>
          </cell>
          <cell r="M39">
            <v>1</v>
          </cell>
          <cell r="O39">
            <v>0.04</v>
          </cell>
        </row>
        <row r="40">
          <cell r="A40">
            <v>560069</v>
          </cell>
          <cell r="B40" t="str">
            <v>ОКТЯБРЬСКАЯ РБ</v>
          </cell>
          <cell r="C40">
            <v>610</v>
          </cell>
          <cell r="D40">
            <v>86</v>
          </cell>
          <cell r="E40">
            <v>15593</v>
          </cell>
          <cell r="F40">
            <v>4392</v>
          </cell>
          <cell r="G40">
            <v>3.9100000000000003E-2</v>
          </cell>
          <cell r="H40">
            <v>1.9599999999999999E-2</v>
          </cell>
          <cell r="I40">
            <v>0.19</v>
          </cell>
          <cell r="J40">
            <v>0.05</v>
          </cell>
          <cell r="K40">
            <v>0.15</v>
          </cell>
          <cell r="L40">
            <v>0.01</v>
          </cell>
          <cell r="O40">
            <v>0.16</v>
          </cell>
        </row>
        <row r="41">
          <cell r="A41">
            <v>560070</v>
          </cell>
          <cell r="B41" t="str">
            <v>ОРЕНБУРГСКАЯ РБ</v>
          </cell>
          <cell r="C41">
            <v>14145</v>
          </cell>
          <cell r="D41">
            <v>6092</v>
          </cell>
          <cell r="E41">
            <v>57953</v>
          </cell>
          <cell r="F41">
            <v>18821</v>
          </cell>
          <cell r="G41">
            <v>0.24410000000000001</v>
          </cell>
          <cell r="H41">
            <v>0.32369999999999999</v>
          </cell>
          <cell r="I41">
            <v>1.56</v>
          </cell>
          <cell r="J41">
            <v>1.46</v>
          </cell>
          <cell r="K41">
            <v>1.17</v>
          </cell>
          <cell r="L41">
            <v>0.37</v>
          </cell>
          <cell r="O41">
            <v>1.54</v>
          </cell>
        </row>
        <row r="42">
          <cell r="A42">
            <v>560071</v>
          </cell>
          <cell r="B42" t="str">
            <v>ПЕРВОМАЙСКАЯ РБ</v>
          </cell>
          <cell r="C42">
            <v>1023</v>
          </cell>
          <cell r="D42">
            <v>599</v>
          </cell>
          <cell r="E42">
            <v>18056</v>
          </cell>
          <cell r="F42">
            <v>5996</v>
          </cell>
          <cell r="G42">
            <v>5.67E-2</v>
          </cell>
          <cell r="H42">
            <v>9.9900000000000003E-2</v>
          </cell>
          <cell r="I42">
            <v>0.31</v>
          </cell>
          <cell r="J42">
            <v>0.42</v>
          </cell>
          <cell r="K42">
            <v>0.23</v>
          </cell>
          <cell r="L42">
            <v>0.11</v>
          </cell>
          <cell r="O42">
            <v>0.34</v>
          </cell>
        </row>
        <row r="43">
          <cell r="A43">
            <v>560072</v>
          </cell>
          <cell r="B43" t="str">
            <v>ПЕРЕВОЛОЦКАЯ РБ</v>
          </cell>
          <cell r="C43">
            <v>1531</v>
          </cell>
          <cell r="D43">
            <v>383</v>
          </cell>
          <cell r="E43">
            <v>19727</v>
          </cell>
          <cell r="F43">
            <v>5284</v>
          </cell>
          <cell r="G43">
            <v>7.7600000000000002E-2</v>
          </cell>
          <cell r="H43">
            <v>7.2499999999999995E-2</v>
          </cell>
          <cell r="I43">
            <v>0.44</v>
          </cell>
          <cell r="J43">
            <v>0.28999999999999998</v>
          </cell>
          <cell r="K43">
            <v>0.35</v>
          </cell>
          <cell r="L43">
            <v>0.06</v>
          </cell>
          <cell r="O43">
            <v>0.41</v>
          </cell>
        </row>
        <row r="44">
          <cell r="A44">
            <v>560073</v>
          </cell>
          <cell r="B44" t="str">
            <v>ПОНОМАРЕВСКАЯ РБ</v>
          </cell>
          <cell r="C44">
            <v>2689</v>
          </cell>
          <cell r="D44">
            <v>338</v>
          </cell>
          <cell r="E44">
            <v>11073</v>
          </cell>
          <cell r="F44">
            <v>2262</v>
          </cell>
          <cell r="G44">
            <v>0.24279999999999999</v>
          </cell>
          <cell r="H44">
            <v>0.14940000000000001</v>
          </cell>
          <cell r="I44">
            <v>1.55</v>
          </cell>
          <cell r="J44">
            <v>0.65</v>
          </cell>
          <cell r="K44">
            <v>1.29</v>
          </cell>
          <cell r="L44">
            <v>0.11</v>
          </cell>
          <cell r="O44">
            <v>1.4</v>
          </cell>
        </row>
        <row r="45">
          <cell r="A45">
            <v>560074</v>
          </cell>
          <cell r="B45" t="str">
            <v>САКМАРСКАЯ  РБ</v>
          </cell>
          <cell r="C45">
            <v>748</v>
          </cell>
          <cell r="D45">
            <v>289</v>
          </cell>
          <cell r="E45">
            <v>17729</v>
          </cell>
          <cell r="F45">
            <v>5632</v>
          </cell>
          <cell r="G45">
            <v>4.2200000000000001E-2</v>
          </cell>
          <cell r="H45">
            <v>5.1299999999999998E-2</v>
          </cell>
          <cell r="I45">
            <v>0.21</v>
          </cell>
          <cell r="J45">
            <v>0.19</v>
          </cell>
          <cell r="K45">
            <v>0.16</v>
          </cell>
          <cell r="L45">
            <v>0.05</v>
          </cell>
          <cell r="O45">
            <v>0.21</v>
          </cell>
        </row>
        <row r="46">
          <cell r="A46">
            <v>560075</v>
          </cell>
          <cell r="B46" t="str">
            <v>САРАКТАШСКАЯ РБ</v>
          </cell>
          <cell r="C46">
            <v>6838</v>
          </cell>
          <cell r="D46">
            <v>1490</v>
          </cell>
          <cell r="E46">
            <v>29917</v>
          </cell>
          <cell r="F46">
            <v>8987</v>
          </cell>
          <cell r="G46">
            <v>0.2286</v>
          </cell>
          <cell r="H46">
            <v>0.1658</v>
          </cell>
          <cell r="I46">
            <v>1.46</v>
          </cell>
          <cell r="J46">
            <v>0.72</v>
          </cell>
          <cell r="K46">
            <v>1.1200000000000001</v>
          </cell>
          <cell r="L46">
            <v>0.17</v>
          </cell>
          <cell r="O46">
            <v>1.29</v>
          </cell>
        </row>
        <row r="47">
          <cell r="A47">
            <v>560076</v>
          </cell>
          <cell r="B47" t="str">
            <v>СВЕТЛИНСКАЯ РБ</v>
          </cell>
          <cell r="C47">
            <v>1121</v>
          </cell>
          <cell r="D47">
            <v>599</v>
          </cell>
          <cell r="E47">
            <v>9046</v>
          </cell>
          <cell r="F47">
            <v>2464</v>
          </cell>
          <cell r="G47">
            <v>0.1239</v>
          </cell>
          <cell r="H47">
            <v>0.24310000000000001</v>
          </cell>
          <cell r="I47">
            <v>0.75</v>
          </cell>
          <cell r="J47">
            <v>1.08</v>
          </cell>
          <cell r="K47">
            <v>0.59</v>
          </cell>
          <cell r="L47">
            <v>0.23</v>
          </cell>
          <cell r="O47">
            <v>0.82</v>
          </cell>
        </row>
        <row r="48">
          <cell r="A48">
            <v>560077</v>
          </cell>
          <cell r="B48" t="str">
            <v>СЕВЕРНАЯ РБ</v>
          </cell>
          <cell r="C48">
            <v>1918</v>
          </cell>
          <cell r="D48">
            <v>58</v>
          </cell>
          <cell r="E48">
            <v>10808</v>
          </cell>
          <cell r="F48">
            <v>2160</v>
          </cell>
          <cell r="G48">
            <v>0.17749999999999999</v>
          </cell>
          <cell r="H48">
            <v>2.69E-2</v>
          </cell>
          <cell r="I48">
            <v>1.1100000000000001</v>
          </cell>
          <cell r="J48">
            <v>0.08</v>
          </cell>
          <cell r="K48">
            <v>0.92</v>
          </cell>
          <cell r="L48">
            <v>0.01</v>
          </cell>
          <cell r="O48">
            <v>0.93</v>
          </cell>
        </row>
        <row r="49">
          <cell r="A49">
            <v>560078</v>
          </cell>
          <cell r="B49" t="str">
            <v>СОЛЬ-ИЛЕЦКАЯ ГБ</v>
          </cell>
          <cell r="C49">
            <v>1582</v>
          </cell>
          <cell r="D49">
            <v>819</v>
          </cell>
          <cell r="E49">
            <v>34309</v>
          </cell>
          <cell r="F49">
            <v>11534</v>
          </cell>
          <cell r="G49">
            <v>4.6100000000000002E-2</v>
          </cell>
          <cell r="H49">
            <v>7.0999999999999994E-2</v>
          </cell>
          <cell r="I49">
            <v>0.23</v>
          </cell>
          <cell r="J49">
            <v>0.28999999999999998</v>
          </cell>
          <cell r="K49">
            <v>0.17</v>
          </cell>
          <cell r="L49">
            <v>7.0000000000000007E-2</v>
          </cell>
          <cell r="O49">
            <v>0.24</v>
          </cell>
        </row>
        <row r="50">
          <cell r="A50">
            <v>560079</v>
          </cell>
          <cell r="B50" t="str">
            <v>СОРОЧИНСКАЯ ГБ</v>
          </cell>
          <cell r="C50">
            <v>4203</v>
          </cell>
          <cell r="D50">
            <v>1779</v>
          </cell>
          <cell r="E50">
            <v>33238</v>
          </cell>
          <cell r="F50">
            <v>9650</v>
          </cell>
          <cell r="G50">
            <v>0.1265</v>
          </cell>
          <cell r="H50">
            <v>0.18440000000000001</v>
          </cell>
          <cell r="I50">
            <v>0.77</v>
          </cell>
          <cell r="J50">
            <v>0.81</v>
          </cell>
          <cell r="K50">
            <v>0.59</v>
          </cell>
          <cell r="L50">
            <v>0.19</v>
          </cell>
          <cell r="O50">
            <v>0.78</v>
          </cell>
        </row>
        <row r="51">
          <cell r="A51">
            <v>560080</v>
          </cell>
          <cell r="B51" t="str">
            <v>ТАШЛИНСКАЯ РБ</v>
          </cell>
          <cell r="C51">
            <v>195</v>
          </cell>
          <cell r="D51">
            <v>49</v>
          </cell>
          <cell r="E51">
            <v>17537</v>
          </cell>
          <cell r="F51">
            <v>5228</v>
          </cell>
          <cell r="G51">
            <v>1.11E-2</v>
          </cell>
          <cell r="H51">
            <v>9.4000000000000004E-3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  <cell r="O51">
            <v>0</v>
          </cell>
        </row>
        <row r="52">
          <cell r="A52">
            <v>560081</v>
          </cell>
          <cell r="B52" t="str">
            <v>ТОЦКАЯ РБ</v>
          </cell>
          <cell r="C52">
            <v>956</v>
          </cell>
          <cell r="D52">
            <v>370</v>
          </cell>
          <cell r="E52">
            <v>19828</v>
          </cell>
          <cell r="F52">
            <v>6412</v>
          </cell>
          <cell r="G52">
            <v>4.82E-2</v>
          </cell>
          <cell r="H52">
            <v>5.7700000000000001E-2</v>
          </cell>
          <cell r="I52">
            <v>0.25</v>
          </cell>
          <cell r="J52">
            <v>0.22</v>
          </cell>
          <cell r="K52">
            <v>0.19</v>
          </cell>
          <cell r="L52">
            <v>0.05</v>
          </cell>
          <cell r="O52">
            <v>0.24</v>
          </cell>
        </row>
        <row r="53">
          <cell r="A53">
            <v>560082</v>
          </cell>
          <cell r="B53" t="str">
            <v>ТЮЛЬГАНСКАЯ РБ</v>
          </cell>
          <cell r="C53">
            <v>829</v>
          </cell>
          <cell r="D53">
            <v>221</v>
          </cell>
          <cell r="E53">
            <v>15563</v>
          </cell>
          <cell r="F53">
            <v>3876</v>
          </cell>
          <cell r="G53">
            <v>5.33E-2</v>
          </cell>
          <cell r="H53">
            <v>5.7000000000000002E-2</v>
          </cell>
          <cell r="I53">
            <v>0.28000000000000003</v>
          </cell>
          <cell r="J53">
            <v>0.22</v>
          </cell>
          <cell r="K53">
            <v>0.22</v>
          </cell>
          <cell r="L53">
            <v>0.04</v>
          </cell>
          <cell r="O53">
            <v>0.26</v>
          </cell>
        </row>
        <row r="54">
          <cell r="A54">
            <v>560083</v>
          </cell>
          <cell r="B54" t="str">
            <v>ШАРЛЫКСКАЯ РБ</v>
          </cell>
          <cell r="C54">
            <v>293</v>
          </cell>
          <cell r="D54">
            <v>71</v>
          </cell>
          <cell r="E54">
            <v>14173</v>
          </cell>
          <cell r="F54">
            <v>3295</v>
          </cell>
          <cell r="G54">
            <v>2.07E-2</v>
          </cell>
          <cell r="H54">
            <v>2.1499999999999998E-2</v>
          </cell>
          <cell r="I54">
            <v>0.06</v>
          </cell>
          <cell r="J54">
            <v>0.06</v>
          </cell>
          <cell r="K54">
            <v>0.05</v>
          </cell>
          <cell r="L54">
            <v>0.01</v>
          </cell>
          <cell r="O54">
            <v>0.06</v>
          </cell>
        </row>
        <row r="55">
          <cell r="A55">
            <v>560084</v>
          </cell>
          <cell r="B55" t="str">
            <v>ЯСНЕНСКАЯ ГБ</v>
          </cell>
          <cell r="C55">
            <v>264</v>
          </cell>
          <cell r="D55">
            <v>222</v>
          </cell>
          <cell r="E55">
            <v>20923</v>
          </cell>
          <cell r="F55">
            <v>7115</v>
          </cell>
          <cell r="G55">
            <v>1.26E-2</v>
          </cell>
          <cell r="H55">
            <v>3.1199999999999999E-2</v>
          </cell>
          <cell r="I55">
            <v>0.01</v>
          </cell>
          <cell r="J55">
            <v>0.1</v>
          </cell>
          <cell r="K55">
            <v>0.01</v>
          </cell>
          <cell r="L55">
            <v>0.03</v>
          </cell>
          <cell r="O55">
            <v>0.04</v>
          </cell>
        </row>
        <row r="56">
          <cell r="A56">
            <v>560085</v>
          </cell>
          <cell r="B56" t="str">
            <v>СТУДЕНЧЕСКАЯ ПОЛИКЛИНИКА ОГУ</v>
          </cell>
          <cell r="C56">
            <v>707</v>
          </cell>
          <cell r="D56">
            <v>26</v>
          </cell>
          <cell r="E56">
            <v>9578</v>
          </cell>
          <cell r="F56">
            <v>497</v>
          </cell>
          <cell r="G56">
            <v>7.3800000000000004E-2</v>
          </cell>
          <cell r="H56">
            <v>5.2299999999999999E-2</v>
          </cell>
          <cell r="I56">
            <v>0.42</v>
          </cell>
          <cell r="J56">
            <v>0.2</v>
          </cell>
          <cell r="K56">
            <v>0.4</v>
          </cell>
          <cell r="L56">
            <v>0.01</v>
          </cell>
          <cell r="O56">
            <v>0.41</v>
          </cell>
        </row>
        <row r="57">
          <cell r="A57">
            <v>560086</v>
          </cell>
          <cell r="B57" t="str">
            <v>ОРЕНБУРГ ОКБ НА СТ. ОРЕНБУРГ</v>
          </cell>
          <cell r="C57">
            <v>2200</v>
          </cell>
          <cell r="D57">
            <v>56</v>
          </cell>
          <cell r="E57">
            <v>18098</v>
          </cell>
          <cell r="F57">
            <v>604</v>
          </cell>
          <cell r="G57">
            <v>0.1216</v>
          </cell>
          <cell r="H57">
            <v>9.2700000000000005E-2</v>
          </cell>
          <cell r="I57">
            <v>0.74</v>
          </cell>
          <cell r="J57">
            <v>0.39</v>
          </cell>
          <cell r="K57">
            <v>0.72</v>
          </cell>
          <cell r="L57">
            <v>0.01</v>
          </cell>
          <cell r="O57">
            <v>0.73</v>
          </cell>
        </row>
        <row r="58">
          <cell r="A58">
            <v>560087</v>
          </cell>
          <cell r="B58" t="str">
            <v>ОРСКАЯ УБ НА СТ. ОРСК</v>
          </cell>
          <cell r="C58">
            <v>2448</v>
          </cell>
          <cell r="D58">
            <v>1</v>
          </cell>
          <cell r="E58">
            <v>24185</v>
          </cell>
          <cell r="F58">
            <v>3</v>
          </cell>
          <cell r="G58">
            <v>0.1012</v>
          </cell>
          <cell r="H58">
            <v>0</v>
          </cell>
          <cell r="I58">
            <v>0.6</v>
          </cell>
          <cell r="J58">
            <v>0</v>
          </cell>
          <cell r="K58">
            <v>0.6</v>
          </cell>
          <cell r="L58">
            <v>0</v>
          </cell>
          <cell r="O58">
            <v>0.6</v>
          </cell>
        </row>
        <row r="59">
          <cell r="A59">
            <v>560088</v>
          </cell>
          <cell r="B59" t="str">
            <v>БУЗУЛУКСКАЯ УЗЛ.  Б-ЦА НА СТ.  БУЗУЛУК</v>
          </cell>
          <cell r="C59">
            <v>218</v>
          </cell>
          <cell r="D59">
            <v>0</v>
          </cell>
          <cell r="E59">
            <v>5738</v>
          </cell>
          <cell r="F59">
            <v>0</v>
          </cell>
          <cell r="G59">
            <v>3.7999999999999999E-2</v>
          </cell>
          <cell r="H59">
            <v>0</v>
          </cell>
          <cell r="I59">
            <v>0.18</v>
          </cell>
          <cell r="J59">
            <v>0</v>
          </cell>
          <cell r="K59">
            <v>0.18</v>
          </cell>
          <cell r="L59">
            <v>0</v>
          </cell>
          <cell r="O59">
            <v>0.18</v>
          </cell>
        </row>
        <row r="60">
          <cell r="A60">
            <v>560089</v>
          </cell>
          <cell r="B60" t="str">
            <v>АБДУЛИНСКАЯ УЗЛ. ПОЛ-КА НА СТ. АБДУЛИНО</v>
          </cell>
          <cell r="C60">
            <v>716</v>
          </cell>
          <cell r="D60">
            <v>0</v>
          </cell>
          <cell r="E60">
            <v>3783</v>
          </cell>
          <cell r="F60">
            <v>0</v>
          </cell>
          <cell r="G60">
            <v>0.1893</v>
          </cell>
          <cell r="H60">
            <v>0</v>
          </cell>
          <cell r="I60">
            <v>1.19</v>
          </cell>
          <cell r="J60">
            <v>0</v>
          </cell>
          <cell r="K60">
            <v>1.19</v>
          </cell>
          <cell r="L60">
            <v>0</v>
          </cell>
          <cell r="O60">
            <v>1.19</v>
          </cell>
        </row>
        <row r="61">
          <cell r="A61">
            <v>560096</v>
          </cell>
          <cell r="B61" t="str">
            <v>ОРЕНБУРГ ФИЛИАЛ № 3 ФГКУ "426 ВГ" МО РФ</v>
          </cell>
          <cell r="C61">
            <v>39</v>
          </cell>
          <cell r="D61">
            <v>3</v>
          </cell>
          <cell r="E61">
            <v>478</v>
          </cell>
          <cell r="F61">
            <v>26</v>
          </cell>
          <cell r="G61">
            <v>8.1600000000000006E-2</v>
          </cell>
          <cell r="H61">
            <v>0.1154</v>
          </cell>
          <cell r="I61">
            <v>0.47</v>
          </cell>
          <cell r="J61">
            <v>0.49</v>
          </cell>
          <cell r="K61">
            <v>0.45</v>
          </cell>
          <cell r="L61">
            <v>0.02</v>
          </cell>
          <cell r="O61">
            <v>0.47</v>
          </cell>
        </row>
        <row r="62">
          <cell r="A62">
            <v>560098</v>
          </cell>
          <cell r="B62" t="str">
            <v xml:space="preserve">ФКУЗ МСЧ-56 ФСИН РОССИИ </v>
          </cell>
          <cell r="C62">
            <v>340</v>
          </cell>
          <cell r="D62">
            <v>0</v>
          </cell>
          <cell r="E62">
            <v>6471</v>
          </cell>
          <cell r="F62">
            <v>0</v>
          </cell>
          <cell r="G62">
            <v>5.2499999999999998E-2</v>
          </cell>
          <cell r="H62">
            <v>0</v>
          </cell>
          <cell r="I62">
            <v>0.28000000000000003</v>
          </cell>
          <cell r="J62">
            <v>0</v>
          </cell>
          <cell r="K62">
            <v>0.28000000000000003</v>
          </cell>
          <cell r="L62">
            <v>0</v>
          </cell>
          <cell r="O62">
            <v>0.28000000000000003</v>
          </cell>
        </row>
        <row r="63">
          <cell r="A63">
            <v>560099</v>
          </cell>
          <cell r="B63" t="str">
            <v>МСЧ МВД ПО ОРЕНБУРГСКОЙ ОБЛАСТИ</v>
          </cell>
          <cell r="C63">
            <v>298</v>
          </cell>
          <cell r="D63">
            <v>33</v>
          </cell>
          <cell r="E63">
            <v>2299</v>
          </cell>
          <cell r="F63">
            <v>154</v>
          </cell>
          <cell r="G63">
            <v>0.12959999999999999</v>
          </cell>
          <cell r="H63">
            <v>0.21429999999999999</v>
          </cell>
          <cell r="I63">
            <v>0.79</v>
          </cell>
          <cell r="J63">
            <v>0.95</v>
          </cell>
          <cell r="K63">
            <v>0.74</v>
          </cell>
          <cell r="L63">
            <v>0.06</v>
          </cell>
          <cell r="O63">
            <v>0.8</v>
          </cell>
        </row>
        <row r="64">
          <cell r="A64">
            <v>560205</v>
          </cell>
          <cell r="B64" t="str">
            <v>ООО "КДЦ"</v>
          </cell>
          <cell r="C64">
            <v>3</v>
          </cell>
          <cell r="D64">
            <v>0</v>
          </cell>
          <cell r="E64">
            <v>5</v>
          </cell>
          <cell r="F64">
            <v>1</v>
          </cell>
          <cell r="G64">
            <v>0.6</v>
          </cell>
          <cell r="H64">
            <v>0</v>
          </cell>
          <cell r="I64">
            <v>2.5</v>
          </cell>
          <cell r="J64">
            <v>0</v>
          </cell>
          <cell r="K64">
            <v>2.08</v>
          </cell>
          <cell r="L64">
            <v>0</v>
          </cell>
          <cell r="O64">
            <v>2.08</v>
          </cell>
        </row>
        <row r="65">
          <cell r="A65">
            <v>560206</v>
          </cell>
          <cell r="B65" t="str">
            <v>НОВОТРОИЦК БОЛЬНИЦА СКОРОЙ МЕДИЦИНСКОЙ ПОМОЩИ</v>
          </cell>
          <cell r="C65">
            <v>6503</v>
          </cell>
          <cell r="D65">
            <v>3</v>
          </cell>
          <cell r="E65">
            <v>73765</v>
          </cell>
          <cell r="F65">
            <v>46</v>
          </cell>
          <cell r="G65">
            <v>8.8200000000000001E-2</v>
          </cell>
          <cell r="H65">
            <v>6.5199999999999994E-2</v>
          </cell>
          <cell r="I65">
            <v>0.52</v>
          </cell>
          <cell r="J65">
            <v>0.26</v>
          </cell>
          <cell r="K65">
            <v>0.52</v>
          </cell>
          <cell r="L65">
            <v>0</v>
          </cell>
          <cell r="O65">
            <v>0.52</v>
          </cell>
        </row>
        <row r="66">
          <cell r="A66">
            <v>560214</v>
          </cell>
          <cell r="B66" t="str">
            <v>БУЗУЛУКСКАЯ БОЛЬНИЦА СКОРОЙ МЕДИЦИНСКОЙ ПОМОЩИ</v>
          </cell>
          <cell r="C66">
            <v>8121</v>
          </cell>
          <cell r="D66">
            <v>1794</v>
          </cell>
          <cell r="E66">
            <v>82573</v>
          </cell>
          <cell r="F66">
            <v>26249</v>
          </cell>
          <cell r="G66">
            <v>9.8299999999999998E-2</v>
          </cell>
          <cell r="H66">
            <v>6.83E-2</v>
          </cell>
          <cell r="I66">
            <v>0.57999999999999996</v>
          </cell>
          <cell r="J66">
            <v>0.27</v>
          </cell>
          <cell r="K66">
            <v>0.44</v>
          </cell>
          <cell r="L66">
            <v>0.06</v>
          </cell>
          <cell r="O66">
            <v>0.5</v>
          </cell>
        </row>
      </sheetData>
      <sheetData sheetId="5">
        <row r="6">
          <cell r="A6">
            <v>560002</v>
          </cell>
          <cell r="B6" t="str">
            <v>ОРЕНБУРГ ОБЛАСТНАЯ КБ  № 2</v>
          </cell>
          <cell r="C6">
            <v>3817</v>
          </cell>
          <cell r="D6">
            <v>3</v>
          </cell>
          <cell r="E6">
            <v>17173</v>
          </cell>
          <cell r="F6">
            <v>0</v>
          </cell>
          <cell r="G6">
            <v>0.2223</v>
          </cell>
          <cell r="H6">
            <v>0</v>
          </cell>
          <cell r="I6">
            <v>2.5</v>
          </cell>
          <cell r="J6">
            <v>0</v>
          </cell>
          <cell r="K6">
            <v>2.5</v>
          </cell>
          <cell r="L6">
            <v>0</v>
          </cell>
          <cell r="O6">
            <v>2.5</v>
          </cell>
        </row>
        <row r="7">
          <cell r="A7">
            <v>560014</v>
          </cell>
          <cell r="B7" t="str">
            <v>ОРЕНБУРГ ФГБОУ ВО ОРГМУ МИНЗДРАВА</v>
          </cell>
          <cell r="C7">
            <v>375</v>
          </cell>
          <cell r="D7">
            <v>5</v>
          </cell>
          <cell r="E7">
            <v>4575</v>
          </cell>
          <cell r="F7">
            <v>186</v>
          </cell>
          <cell r="G7">
            <v>8.2000000000000003E-2</v>
          </cell>
          <cell r="H7">
            <v>2.69E-2</v>
          </cell>
          <cell r="I7">
            <v>2.5</v>
          </cell>
          <cell r="J7">
            <v>2.5</v>
          </cell>
          <cell r="K7">
            <v>2.4</v>
          </cell>
          <cell r="L7">
            <v>0.1</v>
          </cell>
          <cell r="O7">
            <v>2.5</v>
          </cell>
        </row>
        <row r="8">
          <cell r="A8">
            <v>560017</v>
          </cell>
          <cell r="B8" t="str">
            <v>ОРЕНБУРГ ГБУЗ ГКБ №1</v>
          </cell>
          <cell r="C8">
            <v>16077</v>
          </cell>
          <cell r="D8">
            <v>4</v>
          </cell>
          <cell r="E8">
            <v>77712</v>
          </cell>
          <cell r="F8">
            <v>3</v>
          </cell>
          <cell r="G8">
            <v>0.2069</v>
          </cell>
          <cell r="H8">
            <v>1.3332999999999999</v>
          </cell>
          <cell r="I8">
            <v>2.5</v>
          </cell>
          <cell r="J8">
            <v>0</v>
          </cell>
          <cell r="K8">
            <v>2.5</v>
          </cell>
          <cell r="L8">
            <v>0</v>
          </cell>
          <cell r="O8">
            <v>2.5</v>
          </cell>
        </row>
        <row r="9">
          <cell r="A9">
            <v>560019</v>
          </cell>
          <cell r="B9" t="str">
            <v>ОРЕНБУРГ ГАУЗ ГКБ  №3</v>
          </cell>
          <cell r="C9">
            <v>19746</v>
          </cell>
          <cell r="D9">
            <v>713</v>
          </cell>
          <cell r="E9">
            <v>88197</v>
          </cell>
          <cell r="F9">
            <v>3449</v>
          </cell>
          <cell r="G9">
            <v>0.22389999999999999</v>
          </cell>
          <cell r="H9">
            <v>0.20669999999999999</v>
          </cell>
          <cell r="I9">
            <v>2.5</v>
          </cell>
          <cell r="J9">
            <v>2.5</v>
          </cell>
          <cell r="K9">
            <v>2.4</v>
          </cell>
          <cell r="L9">
            <v>0.1</v>
          </cell>
          <cell r="O9">
            <v>2.5</v>
          </cell>
        </row>
        <row r="10">
          <cell r="A10">
            <v>560021</v>
          </cell>
          <cell r="B10" t="str">
            <v>ОРЕНБУРГ ГБУЗ ГКБ № 5</v>
          </cell>
          <cell r="C10">
            <v>13535</v>
          </cell>
          <cell r="D10">
            <v>9141</v>
          </cell>
          <cell r="E10">
            <v>55956</v>
          </cell>
          <cell r="F10">
            <v>38441</v>
          </cell>
          <cell r="G10">
            <v>0.2419</v>
          </cell>
          <cell r="H10">
            <v>0.23780000000000001</v>
          </cell>
          <cell r="I10">
            <v>1.85</v>
          </cell>
          <cell r="J10">
            <v>2.4500000000000002</v>
          </cell>
          <cell r="K10">
            <v>1.0900000000000001</v>
          </cell>
          <cell r="L10">
            <v>1</v>
          </cell>
          <cell r="O10">
            <v>2.09</v>
          </cell>
        </row>
        <row r="11">
          <cell r="A11">
            <v>560022</v>
          </cell>
          <cell r="B11" t="str">
            <v>ОРЕНБУРГ ГАУЗ ГКБ  №6</v>
          </cell>
          <cell r="C11">
            <v>16009</v>
          </cell>
          <cell r="D11">
            <v>5272</v>
          </cell>
          <cell r="E11">
            <v>67126</v>
          </cell>
          <cell r="F11">
            <v>23908</v>
          </cell>
          <cell r="G11">
            <v>0.23849999999999999</v>
          </cell>
          <cell r="H11">
            <v>0.2205</v>
          </cell>
          <cell r="I11">
            <v>2.0099999999999998</v>
          </cell>
          <cell r="J11">
            <v>2.4900000000000002</v>
          </cell>
          <cell r="K11">
            <v>1.49</v>
          </cell>
          <cell r="L11">
            <v>0.65</v>
          </cell>
          <cell r="O11">
            <v>2.14</v>
          </cell>
        </row>
        <row r="12">
          <cell r="A12">
            <v>560024</v>
          </cell>
          <cell r="B12" t="str">
            <v>ОРЕНБУРГ ГАУЗ ДГКБ</v>
          </cell>
          <cell r="C12">
            <v>249</v>
          </cell>
          <cell r="D12">
            <v>12112</v>
          </cell>
          <cell r="E12">
            <v>2664</v>
          </cell>
          <cell r="F12">
            <v>50672</v>
          </cell>
          <cell r="G12">
            <v>9.35E-2</v>
          </cell>
          <cell r="H12">
            <v>0.23899999999999999</v>
          </cell>
          <cell r="I12">
            <v>2.5</v>
          </cell>
          <cell r="J12">
            <v>2.4500000000000002</v>
          </cell>
          <cell r="K12">
            <v>0.13</v>
          </cell>
          <cell r="L12">
            <v>2.33</v>
          </cell>
          <cell r="O12">
            <v>2.46</v>
          </cell>
        </row>
        <row r="13">
          <cell r="A13">
            <v>560026</v>
          </cell>
          <cell r="B13" t="str">
            <v>ОРЕНБУРГ ГАУЗ ГКБ ИМ. ПИРОГОВА Н.И.</v>
          </cell>
          <cell r="C13">
            <v>21537</v>
          </cell>
          <cell r="D13">
            <v>5159</v>
          </cell>
          <cell r="E13">
            <v>97013</v>
          </cell>
          <cell r="F13">
            <v>19665</v>
          </cell>
          <cell r="G13">
            <v>0.222</v>
          </cell>
          <cell r="H13">
            <v>0.26229999999999998</v>
          </cell>
          <cell r="I13">
            <v>2.5</v>
          </cell>
          <cell r="J13">
            <v>2.39</v>
          </cell>
          <cell r="K13">
            <v>2.08</v>
          </cell>
          <cell r="L13">
            <v>0.41</v>
          </cell>
          <cell r="O13">
            <v>2.4900000000000002</v>
          </cell>
        </row>
        <row r="14">
          <cell r="A14">
            <v>560032</v>
          </cell>
          <cell r="B14" t="str">
            <v>ОРСКАЯ ГАУЗ ГБ № 2</v>
          </cell>
          <cell r="C14">
            <v>4890</v>
          </cell>
          <cell r="D14">
            <v>0</v>
          </cell>
          <cell r="E14">
            <v>20534</v>
          </cell>
          <cell r="F14">
            <v>0</v>
          </cell>
          <cell r="G14">
            <v>0.23810000000000001</v>
          </cell>
          <cell r="H14">
            <v>0</v>
          </cell>
          <cell r="I14">
            <v>2.0299999999999998</v>
          </cell>
          <cell r="J14">
            <v>0</v>
          </cell>
          <cell r="K14">
            <v>2.0299999999999998</v>
          </cell>
          <cell r="L14">
            <v>0</v>
          </cell>
          <cell r="O14">
            <v>2.0299999999999998</v>
          </cell>
        </row>
        <row r="15">
          <cell r="A15">
            <v>560033</v>
          </cell>
          <cell r="B15" t="str">
            <v>ОРСКАЯ ГАУЗ ГБ № 3</v>
          </cell>
          <cell r="C15">
            <v>8678</v>
          </cell>
          <cell r="D15">
            <v>0</v>
          </cell>
          <cell r="E15">
            <v>42028</v>
          </cell>
          <cell r="F15">
            <v>0</v>
          </cell>
          <cell r="G15">
            <v>0.20649999999999999</v>
          </cell>
          <cell r="H15">
            <v>0</v>
          </cell>
          <cell r="I15">
            <v>2.5</v>
          </cell>
          <cell r="J15">
            <v>0</v>
          </cell>
          <cell r="K15">
            <v>2.5</v>
          </cell>
          <cell r="L15">
            <v>0</v>
          </cell>
          <cell r="O15">
            <v>2.5</v>
          </cell>
        </row>
        <row r="16">
          <cell r="A16">
            <v>560034</v>
          </cell>
          <cell r="B16" t="str">
            <v>ОРСКАЯ ГАУЗ ГБ № 4</v>
          </cell>
          <cell r="C16">
            <v>7572</v>
          </cell>
          <cell r="D16">
            <v>1</v>
          </cell>
          <cell r="E16">
            <v>37613</v>
          </cell>
          <cell r="F16">
            <v>4</v>
          </cell>
          <cell r="G16">
            <v>0.20130000000000001</v>
          </cell>
          <cell r="H16">
            <v>0.25</v>
          </cell>
          <cell r="I16">
            <v>2.5</v>
          </cell>
          <cell r="J16">
            <v>2.42</v>
          </cell>
          <cell r="K16">
            <v>2.5</v>
          </cell>
          <cell r="L16">
            <v>0</v>
          </cell>
          <cell r="O16">
            <v>2.5</v>
          </cell>
        </row>
        <row r="17">
          <cell r="A17">
            <v>560035</v>
          </cell>
          <cell r="B17" t="str">
            <v>ОРСКАЯ ГАУЗ ГБ № 5</v>
          </cell>
          <cell r="C17">
            <v>144</v>
          </cell>
          <cell r="D17">
            <v>5770</v>
          </cell>
          <cell r="E17">
            <v>1857</v>
          </cell>
          <cell r="F17">
            <v>30295</v>
          </cell>
          <cell r="G17">
            <v>7.7499999999999999E-2</v>
          </cell>
          <cell r="H17">
            <v>0.1905</v>
          </cell>
          <cell r="I17">
            <v>2.5</v>
          </cell>
          <cell r="J17">
            <v>2.5</v>
          </cell>
          <cell r="K17">
            <v>0.15</v>
          </cell>
          <cell r="L17">
            <v>2.35</v>
          </cell>
          <cell r="O17">
            <v>2.5</v>
          </cell>
        </row>
        <row r="18">
          <cell r="A18">
            <v>560036</v>
          </cell>
          <cell r="B18" t="str">
            <v>ОРСКАЯ ГАУЗ ГБ № 1</v>
          </cell>
          <cell r="C18">
            <v>9983</v>
          </cell>
          <cell r="D18">
            <v>2141</v>
          </cell>
          <cell r="E18">
            <v>47023</v>
          </cell>
          <cell r="F18">
            <v>10692</v>
          </cell>
          <cell r="G18">
            <v>0.21229999999999999</v>
          </cell>
          <cell r="H18">
            <v>0.20019999999999999</v>
          </cell>
          <cell r="I18">
            <v>2.5</v>
          </cell>
          <cell r="J18">
            <v>2.5</v>
          </cell>
          <cell r="K18">
            <v>2.0299999999999998</v>
          </cell>
          <cell r="L18">
            <v>0.48</v>
          </cell>
          <cell r="O18">
            <v>2.5</v>
          </cell>
        </row>
        <row r="19">
          <cell r="A19">
            <v>560041</v>
          </cell>
          <cell r="B19" t="str">
            <v>НОВОТРОИЦКАЯ ГАУЗ ДГБ</v>
          </cell>
          <cell r="C19">
            <v>70</v>
          </cell>
          <cell r="D19">
            <v>2929</v>
          </cell>
          <cell r="E19">
            <v>1194</v>
          </cell>
          <cell r="F19">
            <v>19490</v>
          </cell>
          <cell r="G19">
            <v>5.8599999999999999E-2</v>
          </cell>
          <cell r="H19">
            <v>0.15029999999999999</v>
          </cell>
          <cell r="I19">
            <v>2.5</v>
          </cell>
          <cell r="J19">
            <v>2.5</v>
          </cell>
          <cell r="K19">
            <v>0.15</v>
          </cell>
          <cell r="L19">
            <v>2.35</v>
          </cell>
          <cell r="O19">
            <v>2.5</v>
          </cell>
        </row>
        <row r="20">
          <cell r="A20">
            <v>560043</v>
          </cell>
          <cell r="B20" t="str">
            <v>МЕДНОГОРСКАЯ ГБ</v>
          </cell>
          <cell r="C20">
            <v>5922</v>
          </cell>
          <cell r="D20">
            <v>728</v>
          </cell>
          <cell r="E20">
            <v>21053</v>
          </cell>
          <cell r="F20">
            <v>5158</v>
          </cell>
          <cell r="G20">
            <v>0.28129999999999999</v>
          </cell>
          <cell r="H20">
            <v>0.1411</v>
          </cell>
          <cell r="I20">
            <v>0</v>
          </cell>
          <cell r="J20">
            <v>2.5</v>
          </cell>
          <cell r="K20">
            <v>0</v>
          </cell>
          <cell r="L20">
            <v>0.5</v>
          </cell>
          <cell r="O20">
            <v>0.5</v>
          </cell>
        </row>
        <row r="21">
          <cell r="A21">
            <v>560045</v>
          </cell>
          <cell r="B21" t="str">
            <v>БУГУРУСЛАНСКАЯ ГБ</v>
          </cell>
          <cell r="C21">
            <v>4855</v>
          </cell>
          <cell r="D21">
            <v>963</v>
          </cell>
          <cell r="E21">
            <v>20219</v>
          </cell>
          <cell r="F21">
            <v>5874</v>
          </cell>
          <cell r="G21">
            <v>0.24010000000000001</v>
          </cell>
          <cell r="H21">
            <v>0.16389999999999999</v>
          </cell>
          <cell r="I21">
            <v>1.93</v>
          </cell>
          <cell r="J21">
            <v>2.5</v>
          </cell>
          <cell r="K21">
            <v>1.49</v>
          </cell>
          <cell r="L21">
            <v>0.57999999999999996</v>
          </cell>
          <cell r="O21">
            <v>2.0699999999999998</v>
          </cell>
        </row>
        <row r="22">
          <cell r="A22">
            <v>560047</v>
          </cell>
          <cell r="B22" t="str">
            <v>БУГУРУСЛАНСКАЯ РБ</v>
          </cell>
          <cell r="C22">
            <v>5643</v>
          </cell>
          <cell r="D22">
            <v>1107</v>
          </cell>
          <cell r="E22">
            <v>29843</v>
          </cell>
          <cell r="F22">
            <v>8255</v>
          </cell>
          <cell r="G22">
            <v>0.18909999999999999</v>
          </cell>
          <cell r="H22">
            <v>0.1341</v>
          </cell>
          <cell r="I22">
            <v>2.5</v>
          </cell>
          <cell r="J22">
            <v>2.5</v>
          </cell>
          <cell r="K22">
            <v>1.95</v>
          </cell>
          <cell r="L22">
            <v>0.55000000000000004</v>
          </cell>
          <cell r="O22">
            <v>2.5</v>
          </cell>
        </row>
        <row r="23">
          <cell r="A23">
            <v>560052</v>
          </cell>
          <cell r="B23" t="str">
            <v>АБДУЛИНСКАЯ ГБ</v>
          </cell>
          <cell r="C23">
            <v>4062</v>
          </cell>
          <cell r="D23">
            <v>1069</v>
          </cell>
          <cell r="E23">
            <v>17708</v>
          </cell>
          <cell r="F23">
            <v>5487</v>
          </cell>
          <cell r="G23">
            <v>0.22939999999999999</v>
          </cell>
          <cell r="H23">
            <v>0.1948</v>
          </cell>
          <cell r="I23">
            <v>2.4300000000000002</v>
          </cell>
          <cell r="J23">
            <v>2.5</v>
          </cell>
          <cell r="K23">
            <v>1.85</v>
          </cell>
          <cell r="L23">
            <v>0.6</v>
          </cell>
          <cell r="O23">
            <v>2.4500000000000002</v>
          </cell>
        </row>
        <row r="24">
          <cell r="A24">
            <v>560053</v>
          </cell>
          <cell r="B24" t="str">
            <v>АДАМОВСКАЯ РБ</v>
          </cell>
          <cell r="C24">
            <v>2680</v>
          </cell>
          <cell r="D24">
            <v>400</v>
          </cell>
          <cell r="E24">
            <v>15899</v>
          </cell>
          <cell r="F24">
            <v>4510</v>
          </cell>
          <cell r="G24">
            <v>0.1686</v>
          </cell>
          <cell r="H24">
            <v>8.8700000000000001E-2</v>
          </cell>
          <cell r="I24">
            <v>2.5</v>
          </cell>
          <cell r="J24">
            <v>2.5</v>
          </cell>
          <cell r="K24">
            <v>1.95</v>
          </cell>
          <cell r="L24">
            <v>0.55000000000000004</v>
          </cell>
          <cell r="O24">
            <v>2.5</v>
          </cell>
        </row>
        <row r="25">
          <cell r="A25">
            <v>560054</v>
          </cell>
          <cell r="B25" t="str">
            <v>АКБУЛАКСКАЯ РБ</v>
          </cell>
          <cell r="C25">
            <v>1915</v>
          </cell>
          <cell r="D25">
            <v>329</v>
          </cell>
          <cell r="E25">
            <v>16082</v>
          </cell>
          <cell r="F25">
            <v>5386</v>
          </cell>
          <cell r="G25">
            <v>0.1191</v>
          </cell>
          <cell r="H25">
            <v>6.1100000000000002E-2</v>
          </cell>
          <cell r="I25">
            <v>2.5</v>
          </cell>
          <cell r="J25">
            <v>2.5</v>
          </cell>
          <cell r="K25">
            <v>1.88</v>
          </cell>
          <cell r="L25">
            <v>0.63</v>
          </cell>
          <cell r="O25">
            <v>2.5</v>
          </cell>
        </row>
        <row r="26">
          <cell r="A26">
            <v>560055</v>
          </cell>
          <cell r="B26" t="str">
            <v>АЛЕКСАНДРОВСКАЯ РБ</v>
          </cell>
          <cell r="C26">
            <v>2212</v>
          </cell>
          <cell r="D26">
            <v>323</v>
          </cell>
          <cell r="E26">
            <v>11305</v>
          </cell>
          <cell r="F26">
            <v>2737</v>
          </cell>
          <cell r="G26">
            <v>0.19570000000000001</v>
          </cell>
          <cell r="H26">
            <v>0.11799999999999999</v>
          </cell>
          <cell r="I26">
            <v>2.5</v>
          </cell>
          <cell r="J26">
            <v>2.5</v>
          </cell>
          <cell r="K26">
            <v>2.0299999999999998</v>
          </cell>
          <cell r="L26">
            <v>0.48</v>
          </cell>
          <cell r="O26">
            <v>2.5</v>
          </cell>
        </row>
        <row r="27">
          <cell r="A27">
            <v>560056</v>
          </cell>
          <cell r="B27" t="str">
            <v>АСЕКЕЕВСКАЯ РБ</v>
          </cell>
          <cell r="C27">
            <v>2351</v>
          </cell>
          <cell r="D27">
            <v>290</v>
          </cell>
          <cell r="E27">
            <v>15514</v>
          </cell>
          <cell r="F27">
            <v>3457</v>
          </cell>
          <cell r="G27">
            <v>0.1515</v>
          </cell>
          <cell r="H27">
            <v>8.3900000000000002E-2</v>
          </cell>
          <cell r="I27">
            <v>2.5</v>
          </cell>
          <cell r="J27">
            <v>2.5</v>
          </cell>
          <cell r="K27">
            <v>2.0499999999999998</v>
          </cell>
          <cell r="L27">
            <v>0.45</v>
          </cell>
          <cell r="O27">
            <v>2.5</v>
          </cell>
        </row>
        <row r="28">
          <cell r="A28">
            <v>560057</v>
          </cell>
          <cell r="B28" t="str">
            <v>БЕЛЯЕВСКАЯ РБ</v>
          </cell>
          <cell r="C28">
            <v>2950</v>
          </cell>
          <cell r="D28">
            <v>679</v>
          </cell>
          <cell r="E28">
            <v>12562</v>
          </cell>
          <cell r="F28">
            <v>3384</v>
          </cell>
          <cell r="G28">
            <v>0.23480000000000001</v>
          </cell>
          <cell r="H28">
            <v>0.20069999999999999</v>
          </cell>
          <cell r="I28">
            <v>2.1800000000000002</v>
          </cell>
          <cell r="J28">
            <v>2.5</v>
          </cell>
          <cell r="K28">
            <v>1.72</v>
          </cell>
          <cell r="L28">
            <v>0.53</v>
          </cell>
          <cell r="O28">
            <v>2.25</v>
          </cell>
        </row>
        <row r="29">
          <cell r="A29">
            <v>560058</v>
          </cell>
          <cell r="B29" t="str">
            <v>ГАЙСКАЯ ГБ</v>
          </cell>
          <cell r="C29">
            <v>7415</v>
          </cell>
          <cell r="D29">
            <v>1179</v>
          </cell>
          <cell r="E29">
            <v>34923</v>
          </cell>
          <cell r="F29">
            <v>9980</v>
          </cell>
          <cell r="G29">
            <v>0.21229999999999999</v>
          </cell>
          <cell r="H29">
            <v>0.1181</v>
          </cell>
          <cell r="I29">
            <v>2.5</v>
          </cell>
          <cell r="J29">
            <v>2.5</v>
          </cell>
          <cell r="K29">
            <v>1.95</v>
          </cell>
          <cell r="L29">
            <v>0.55000000000000004</v>
          </cell>
          <cell r="O29">
            <v>2.5</v>
          </cell>
        </row>
        <row r="30">
          <cell r="A30">
            <v>560059</v>
          </cell>
          <cell r="B30" t="str">
            <v>ГРАЧЕВСКАЯ РБ</v>
          </cell>
          <cell r="C30">
            <v>1560</v>
          </cell>
          <cell r="D30">
            <v>188</v>
          </cell>
          <cell r="E30">
            <v>10941</v>
          </cell>
          <cell r="F30">
            <v>2742</v>
          </cell>
          <cell r="G30">
            <v>0.1426</v>
          </cell>
          <cell r="H30">
            <v>6.8599999999999994E-2</v>
          </cell>
          <cell r="I30">
            <v>2.5</v>
          </cell>
          <cell r="J30">
            <v>2.5</v>
          </cell>
          <cell r="K30">
            <v>2</v>
          </cell>
          <cell r="L30">
            <v>0.5</v>
          </cell>
          <cell r="O30">
            <v>2.5</v>
          </cell>
        </row>
        <row r="31">
          <cell r="A31">
            <v>560060</v>
          </cell>
          <cell r="B31" t="str">
            <v>ДОМБАРОВСКАЯ РБ</v>
          </cell>
          <cell r="C31">
            <v>2112</v>
          </cell>
          <cell r="D31">
            <v>436</v>
          </cell>
          <cell r="E31">
            <v>12213</v>
          </cell>
          <cell r="F31">
            <v>3579</v>
          </cell>
          <cell r="G31">
            <v>0.1729</v>
          </cell>
          <cell r="H31">
            <v>0.12180000000000001</v>
          </cell>
          <cell r="I31">
            <v>2.5</v>
          </cell>
          <cell r="J31">
            <v>2.5</v>
          </cell>
          <cell r="K31">
            <v>1.93</v>
          </cell>
          <cell r="L31">
            <v>0.57999999999999996</v>
          </cell>
          <cell r="O31">
            <v>2.5</v>
          </cell>
        </row>
        <row r="32">
          <cell r="A32">
            <v>560061</v>
          </cell>
          <cell r="B32" t="str">
            <v>ИЛЕКСКАЯ РБ</v>
          </cell>
          <cell r="C32">
            <v>2548</v>
          </cell>
          <cell r="D32">
            <v>678</v>
          </cell>
          <cell r="E32">
            <v>17857</v>
          </cell>
          <cell r="F32">
            <v>5161</v>
          </cell>
          <cell r="G32">
            <v>0.14269999999999999</v>
          </cell>
          <cell r="H32">
            <v>0.13139999999999999</v>
          </cell>
          <cell r="I32">
            <v>2.5</v>
          </cell>
          <cell r="J32">
            <v>2.5</v>
          </cell>
          <cell r="K32">
            <v>1.95</v>
          </cell>
          <cell r="L32">
            <v>0.55000000000000004</v>
          </cell>
          <cell r="O32">
            <v>2.5</v>
          </cell>
        </row>
        <row r="33">
          <cell r="A33">
            <v>560062</v>
          </cell>
          <cell r="B33" t="str">
            <v>КВАРКЕНСКАЯ РБ</v>
          </cell>
          <cell r="C33">
            <v>2920</v>
          </cell>
          <cell r="D33">
            <v>425</v>
          </cell>
          <cell r="E33">
            <v>13187</v>
          </cell>
          <cell r="F33">
            <v>3373</v>
          </cell>
          <cell r="G33">
            <v>0.22140000000000001</v>
          </cell>
          <cell r="H33">
            <v>0.126</v>
          </cell>
          <cell r="I33">
            <v>2.5</v>
          </cell>
          <cell r="J33">
            <v>2.5</v>
          </cell>
          <cell r="K33">
            <v>2</v>
          </cell>
          <cell r="L33">
            <v>0.5</v>
          </cell>
          <cell r="O33">
            <v>2.5</v>
          </cell>
        </row>
        <row r="34">
          <cell r="A34">
            <v>560063</v>
          </cell>
          <cell r="B34" t="str">
            <v>КРАСНОГВАРДЕЙСКАЯ РБ</v>
          </cell>
          <cell r="C34">
            <v>1364</v>
          </cell>
          <cell r="D34">
            <v>248</v>
          </cell>
          <cell r="E34">
            <v>14059</v>
          </cell>
          <cell r="F34">
            <v>4130</v>
          </cell>
          <cell r="G34">
            <v>9.7000000000000003E-2</v>
          </cell>
          <cell r="H34">
            <v>0.06</v>
          </cell>
          <cell r="I34">
            <v>2.5</v>
          </cell>
          <cell r="J34">
            <v>2.5</v>
          </cell>
          <cell r="K34">
            <v>1.93</v>
          </cell>
          <cell r="L34">
            <v>0.57999999999999996</v>
          </cell>
          <cell r="O34">
            <v>2.5</v>
          </cell>
        </row>
        <row r="35">
          <cell r="A35">
            <v>560064</v>
          </cell>
          <cell r="B35" t="str">
            <v>КУВАНДЫКСКАЯ ГБ</v>
          </cell>
          <cell r="C35">
            <v>6875</v>
          </cell>
          <cell r="D35">
            <v>1086</v>
          </cell>
          <cell r="E35">
            <v>31028</v>
          </cell>
          <cell r="F35">
            <v>9080</v>
          </cell>
          <cell r="G35">
            <v>0.22159999999999999</v>
          </cell>
          <cell r="H35">
            <v>0.1196</v>
          </cell>
          <cell r="I35">
            <v>2.5</v>
          </cell>
          <cell r="J35">
            <v>2.5</v>
          </cell>
          <cell r="K35">
            <v>1.93</v>
          </cell>
          <cell r="L35">
            <v>0.57999999999999996</v>
          </cell>
          <cell r="O35">
            <v>2.5</v>
          </cell>
        </row>
        <row r="36">
          <cell r="A36">
            <v>560065</v>
          </cell>
          <cell r="B36" t="str">
            <v>КУРМАНАЕВСКАЯ РБ</v>
          </cell>
          <cell r="C36">
            <v>2038</v>
          </cell>
          <cell r="D36">
            <v>335</v>
          </cell>
          <cell r="E36">
            <v>13199</v>
          </cell>
          <cell r="F36">
            <v>3128</v>
          </cell>
          <cell r="G36">
            <v>0.15440000000000001</v>
          </cell>
          <cell r="H36">
            <v>0.1071</v>
          </cell>
          <cell r="I36">
            <v>2.5</v>
          </cell>
          <cell r="J36">
            <v>2.5</v>
          </cell>
          <cell r="K36">
            <v>2.0299999999999998</v>
          </cell>
          <cell r="L36">
            <v>0.48</v>
          </cell>
          <cell r="O36">
            <v>2.5</v>
          </cell>
        </row>
        <row r="37">
          <cell r="A37">
            <v>560066</v>
          </cell>
          <cell r="B37" t="str">
            <v>МАТВЕЕВСКАЯ РБ</v>
          </cell>
          <cell r="C37">
            <v>1026</v>
          </cell>
          <cell r="D37">
            <v>233</v>
          </cell>
          <cell r="E37">
            <v>8952</v>
          </cell>
          <cell r="F37">
            <v>2253</v>
          </cell>
          <cell r="G37">
            <v>0.11459999999999999</v>
          </cell>
          <cell r="H37">
            <v>0.10340000000000001</v>
          </cell>
          <cell r="I37">
            <v>2.5</v>
          </cell>
          <cell r="J37">
            <v>2.5</v>
          </cell>
          <cell r="K37">
            <v>2</v>
          </cell>
          <cell r="L37">
            <v>0.5</v>
          </cell>
          <cell r="O37">
            <v>2.5</v>
          </cell>
        </row>
        <row r="38">
          <cell r="A38">
            <v>560067</v>
          </cell>
          <cell r="B38" t="str">
            <v>НОВООРСКАЯ РБ</v>
          </cell>
          <cell r="C38">
            <v>3937</v>
          </cell>
          <cell r="D38">
            <v>921</v>
          </cell>
          <cell r="E38">
            <v>21984</v>
          </cell>
          <cell r="F38">
            <v>6918</v>
          </cell>
          <cell r="G38">
            <v>0.17910000000000001</v>
          </cell>
          <cell r="H38">
            <v>0.1331</v>
          </cell>
          <cell r="I38">
            <v>2.5</v>
          </cell>
          <cell r="J38">
            <v>2.5</v>
          </cell>
          <cell r="K38">
            <v>1.9</v>
          </cell>
          <cell r="L38">
            <v>0.6</v>
          </cell>
          <cell r="O38">
            <v>2.5</v>
          </cell>
        </row>
        <row r="39">
          <cell r="A39">
            <v>560068</v>
          </cell>
          <cell r="B39" t="str">
            <v>НОВОСЕРГИЕВСКАЯ РБ</v>
          </cell>
          <cell r="C39">
            <v>3831</v>
          </cell>
          <cell r="D39">
            <v>605</v>
          </cell>
          <cell r="E39">
            <v>25545</v>
          </cell>
          <cell r="F39">
            <v>7474</v>
          </cell>
          <cell r="G39">
            <v>0.15</v>
          </cell>
          <cell r="H39">
            <v>8.09E-2</v>
          </cell>
          <cell r="I39">
            <v>2.5</v>
          </cell>
          <cell r="J39">
            <v>2.5</v>
          </cell>
          <cell r="K39">
            <v>1.93</v>
          </cell>
          <cell r="L39">
            <v>0.57999999999999996</v>
          </cell>
          <cell r="O39">
            <v>2.5</v>
          </cell>
        </row>
        <row r="40">
          <cell r="A40">
            <v>560069</v>
          </cell>
          <cell r="B40" t="str">
            <v>ОКТЯБРЬСКАЯ РБ</v>
          </cell>
          <cell r="C40">
            <v>3511</v>
          </cell>
          <cell r="D40">
            <v>325</v>
          </cell>
          <cell r="E40">
            <v>15593</v>
          </cell>
          <cell r="F40">
            <v>4392</v>
          </cell>
          <cell r="G40">
            <v>0.22520000000000001</v>
          </cell>
          <cell r="H40">
            <v>7.3999999999999996E-2</v>
          </cell>
          <cell r="I40">
            <v>2.5</v>
          </cell>
          <cell r="J40">
            <v>2.5</v>
          </cell>
          <cell r="K40">
            <v>1.95</v>
          </cell>
          <cell r="L40">
            <v>0.55000000000000004</v>
          </cell>
          <cell r="O40">
            <v>2.5</v>
          </cell>
        </row>
        <row r="41">
          <cell r="A41">
            <v>560070</v>
          </cell>
          <cell r="B41" t="str">
            <v>ОРЕНБУРГСКАЯ РБ</v>
          </cell>
          <cell r="C41">
            <v>10906</v>
          </cell>
          <cell r="D41">
            <v>4339</v>
          </cell>
          <cell r="E41">
            <v>57953</v>
          </cell>
          <cell r="F41">
            <v>18821</v>
          </cell>
          <cell r="G41">
            <v>0.18820000000000001</v>
          </cell>
          <cell r="H41">
            <v>0.23050000000000001</v>
          </cell>
          <cell r="I41">
            <v>2.5</v>
          </cell>
          <cell r="J41">
            <v>2.46</v>
          </cell>
          <cell r="K41">
            <v>1.88</v>
          </cell>
          <cell r="L41">
            <v>0.62</v>
          </cell>
          <cell r="O41">
            <v>2.5</v>
          </cell>
        </row>
        <row r="42">
          <cell r="A42">
            <v>560071</v>
          </cell>
          <cell r="B42" t="str">
            <v>ПЕРВОМАЙСКАЯ РБ</v>
          </cell>
          <cell r="C42">
            <v>3655</v>
          </cell>
          <cell r="D42">
            <v>1027</v>
          </cell>
          <cell r="E42">
            <v>18056</v>
          </cell>
          <cell r="F42">
            <v>5996</v>
          </cell>
          <cell r="G42">
            <v>0.2024</v>
          </cell>
          <cell r="H42">
            <v>0.17130000000000001</v>
          </cell>
          <cell r="I42">
            <v>2.5</v>
          </cell>
          <cell r="J42">
            <v>2.5</v>
          </cell>
          <cell r="K42">
            <v>1.88</v>
          </cell>
          <cell r="L42">
            <v>0.63</v>
          </cell>
          <cell r="O42">
            <v>2.5</v>
          </cell>
        </row>
        <row r="43">
          <cell r="A43">
            <v>560072</v>
          </cell>
          <cell r="B43" t="str">
            <v>ПЕРЕВОЛОЦКАЯ РБ</v>
          </cell>
          <cell r="C43">
            <v>3777</v>
          </cell>
          <cell r="D43">
            <v>669</v>
          </cell>
          <cell r="E43">
            <v>19727</v>
          </cell>
          <cell r="F43">
            <v>5284</v>
          </cell>
          <cell r="G43">
            <v>0.1915</v>
          </cell>
          <cell r="H43">
            <v>0.12659999999999999</v>
          </cell>
          <cell r="I43">
            <v>2.5</v>
          </cell>
          <cell r="J43">
            <v>2.5</v>
          </cell>
          <cell r="K43">
            <v>1.98</v>
          </cell>
          <cell r="L43">
            <v>0.53</v>
          </cell>
          <cell r="O43">
            <v>2.5</v>
          </cell>
        </row>
        <row r="44">
          <cell r="A44">
            <v>560073</v>
          </cell>
          <cell r="B44" t="str">
            <v>ПОНОМАРЕВСКАЯ РБ</v>
          </cell>
          <cell r="C44">
            <v>1891</v>
          </cell>
          <cell r="D44">
            <v>305</v>
          </cell>
          <cell r="E44">
            <v>11073</v>
          </cell>
          <cell r="F44">
            <v>2262</v>
          </cell>
          <cell r="G44">
            <v>0.17080000000000001</v>
          </cell>
          <cell r="H44">
            <v>0.1348</v>
          </cell>
          <cell r="I44">
            <v>2.5</v>
          </cell>
          <cell r="J44">
            <v>2.5</v>
          </cell>
          <cell r="K44">
            <v>2.08</v>
          </cell>
          <cell r="L44">
            <v>0.43</v>
          </cell>
          <cell r="O44">
            <v>2.5</v>
          </cell>
        </row>
        <row r="45">
          <cell r="A45">
            <v>560074</v>
          </cell>
          <cell r="B45" t="str">
            <v>САКМАРСКАЯ  РБ</v>
          </cell>
          <cell r="C45">
            <v>3884</v>
          </cell>
          <cell r="D45">
            <v>929</v>
          </cell>
          <cell r="E45">
            <v>17729</v>
          </cell>
          <cell r="F45">
            <v>5632</v>
          </cell>
          <cell r="G45">
            <v>0.21909999999999999</v>
          </cell>
          <cell r="H45">
            <v>0.16500000000000001</v>
          </cell>
          <cell r="I45">
            <v>2.5</v>
          </cell>
          <cell r="J45">
            <v>2.5</v>
          </cell>
          <cell r="K45">
            <v>1.9</v>
          </cell>
          <cell r="L45">
            <v>0.6</v>
          </cell>
          <cell r="O45">
            <v>2.5</v>
          </cell>
        </row>
        <row r="46">
          <cell r="A46">
            <v>560075</v>
          </cell>
          <cell r="B46" t="str">
            <v>САРАКТАШСКАЯ РБ</v>
          </cell>
          <cell r="C46">
            <v>7226</v>
          </cell>
          <cell r="D46">
            <v>1388</v>
          </cell>
          <cell r="E46">
            <v>29917</v>
          </cell>
          <cell r="F46">
            <v>8987</v>
          </cell>
          <cell r="G46">
            <v>0.24149999999999999</v>
          </cell>
          <cell r="H46">
            <v>0.15440000000000001</v>
          </cell>
          <cell r="I46">
            <v>1.87</v>
          </cell>
          <cell r="J46">
            <v>2.5</v>
          </cell>
          <cell r="K46">
            <v>1.44</v>
          </cell>
          <cell r="L46">
            <v>0.57999999999999996</v>
          </cell>
          <cell r="O46">
            <v>2.02</v>
          </cell>
        </row>
        <row r="47">
          <cell r="A47">
            <v>560076</v>
          </cell>
          <cell r="B47" t="str">
            <v>СВЕТЛИНСКАЯ РБ</v>
          </cell>
          <cell r="C47">
            <v>1257</v>
          </cell>
          <cell r="D47">
            <v>141</v>
          </cell>
          <cell r="E47">
            <v>9046</v>
          </cell>
          <cell r="F47">
            <v>2464</v>
          </cell>
          <cell r="G47">
            <v>0.13900000000000001</v>
          </cell>
          <cell r="H47">
            <v>5.7200000000000001E-2</v>
          </cell>
          <cell r="I47">
            <v>2.5</v>
          </cell>
          <cell r="J47">
            <v>2.5</v>
          </cell>
          <cell r="K47">
            <v>1.98</v>
          </cell>
          <cell r="L47">
            <v>0.53</v>
          </cell>
          <cell r="O47">
            <v>2.5</v>
          </cell>
        </row>
        <row r="48">
          <cell r="A48">
            <v>560077</v>
          </cell>
          <cell r="B48" t="str">
            <v>СЕВЕРНАЯ РБ</v>
          </cell>
          <cell r="C48">
            <v>1676</v>
          </cell>
          <cell r="D48">
            <v>210</v>
          </cell>
          <cell r="E48">
            <v>10808</v>
          </cell>
          <cell r="F48">
            <v>2160</v>
          </cell>
          <cell r="G48">
            <v>0.15509999999999999</v>
          </cell>
          <cell r="H48">
            <v>9.7199999999999995E-2</v>
          </cell>
          <cell r="I48">
            <v>2.5</v>
          </cell>
          <cell r="J48">
            <v>2.5</v>
          </cell>
          <cell r="K48">
            <v>2.08</v>
          </cell>
          <cell r="L48">
            <v>0.43</v>
          </cell>
          <cell r="O48">
            <v>2.5</v>
          </cell>
        </row>
        <row r="49">
          <cell r="A49">
            <v>560078</v>
          </cell>
          <cell r="B49" t="str">
            <v>СОЛЬ-ИЛЕЦКАЯ ГБ</v>
          </cell>
          <cell r="C49">
            <v>8023</v>
          </cell>
          <cell r="D49">
            <v>1777</v>
          </cell>
          <cell r="E49">
            <v>34309</v>
          </cell>
          <cell r="F49">
            <v>11534</v>
          </cell>
          <cell r="G49">
            <v>0.23380000000000001</v>
          </cell>
          <cell r="H49">
            <v>0.15409999999999999</v>
          </cell>
          <cell r="I49">
            <v>2.23</v>
          </cell>
          <cell r="J49">
            <v>2.5</v>
          </cell>
          <cell r="K49">
            <v>1.67</v>
          </cell>
          <cell r="L49">
            <v>0.63</v>
          </cell>
          <cell r="O49">
            <v>2.2999999999999998</v>
          </cell>
        </row>
        <row r="50">
          <cell r="A50">
            <v>560079</v>
          </cell>
          <cell r="B50" t="str">
            <v>СОРОЧИНСКАЯ ГБ</v>
          </cell>
          <cell r="C50">
            <v>7319</v>
          </cell>
          <cell r="D50">
            <v>1641</v>
          </cell>
          <cell r="E50">
            <v>33238</v>
          </cell>
          <cell r="F50">
            <v>9650</v>
          </cell>
          <cell r="G50">
            <v>0.22020000000000001</v>
          </cell>
          <cell r="H50">
            <v>0.1701</v>
          </cell>
          <cell r="I50">
            <v>2.5</v>
          </cell>
          <cell r="J50">
            <v>2.5</v>
          </cell>
          <cell r="K50">
            <v>1.93</v>
          </cell>
          <cell r="L50">
            <v>0.57999999999999996</v>
          </cell>
          <cell r="O50">
            <v>2.5</v>
          </cell>
        </row>
        <row r="51">
          <cell r="A51">
            <v>560080</v>
          </cell>
          <cell r="B51" t="str">
            <v>ТАШЛИНСКАЯ РБ</v>
          </cell>
          <cell r="C51">
            <v>2128</v>
          </cell>
          <cell r="D51">
            <v>485</v>
          </cell>
          <cell r="E51">
            <v>17537</v>
          </cell>
          <cell r="F51">
            <v>5228</v>
          </cell>
          <cell r="G51">
            <v>0.12130000000000001</v>
          </cell>
          <cell r="H51">
            <v>9.2799999999999994E-2</v>
          </cell>
          <cell r="I51">
            <v>2.5</v>
          </cell>
          <cell r="J51">
            <v>2.5</v>
          </cell>
          <cell r="K51">
            <v>1.93</v>
          </cell>
          <cell r="L51">
            <v>0.57999999999999996</v>
          </cell>
          <cell r="O51">
            <v>2.5</v>
          </cell>
        </row>
        <row r="52">
          <cell r="A52">
            <v>560081</v>
          </cell>
          <cell r="B52" t="str">
            <v>ТОЦКАЯ РБ</v>
          </cell>
          <cell r="C52">
            <v>4108</v>
          </cell>
          <cell r="D52">
            <v>854</v>
          </cell>
          <cell r="E52">
            <v>19828</v>
          </cell>
          <cell r="F52">
            <v>6412</v>
          </cell>
          <cell r="G52">
            <v>0.2072</v>
          </cell>
          <cell r="H52">
            <v>0.13320000000000001</v>
          </cell>
          <cell r="I52">
            <v>2.5</v>
          </cell>
          <cell r="J52">
            <v>2.5</v>
          </cell>
          <cell r="K52">
            <v>1.9</v>
          </cell>
          <cell r="L52">
            <v>0.6</v>
          </cell>
          <cell r="O52">
            <v>2.5</v>
          </cell>
        </row>
        <row r="53">
          <cell r="A53">
            <v>560082</v>
          </cell>
          <cell r="B53" t="str">
            <v>ТЮЛЬГАНСКАЯ РБ</v>
          </cell>
          <cell r="C53">
            <v>2848</v>
          </cell>
          <cell r="D53">
            <v>556</v>
          </cell>
          <cell r="E53">
            <v>15563</v>
          </cell>
          <cell r="F53">
            <v>3876</v>
          </cell>
          <cell r="G53">
            <v>0.183</v>
          </cell>
          <cell r="H53">
            <v>0.1434</v>
          </cell>
          <cell r="I53">
            <v>2.5</v>
          </cell>
          <cell r="J53">
            <v>2.5</v>
          </cell>
          <cell r="K53">
            <v>2</v>
          </cell>
          <cell r="L53">
            <v>0.5</v>
          </cell>
          <cell r="O53">
            <v>2.5</v>
          </cell>
        </row>
        <row r="54">
          <cell r="A54">
            <v>560083</v>
          </cell>
          <cell r="B54" t="str">
            <v>ШАРЛЫКСКАЯ РБ</v>
          </cell>
          <cell r="C54">
            <v>2910</v>
          </cell>
          <cell r="D54">
            <v>324</v>
          </cell>
          <cell r="E54">
            <v>14173</v>
          </cell>
          <cell r="F54">
            <v>3295</v>
          </cell>
          <cell r="G54">
            <v>0.20530000000000001</v>
          </cell>
          <cell r="H54">
            <v>9.8299999999999998E-2</v>
          </cell>
          <cell r="I54">
            <v>2.5</v>
          </cell>
          <cell r="J54">
            <v>2.5</v>
          </cell>
          <cell r="K54">
            <v>2.0299999999999998</v>
          </cell>
          <cell r="L54">
            <v>0.48</v>
          </cell>
          <cell r="O54">
            <v>2.5</v>
          </cell>
        </row>
        <row r="55">
          <cell r="A55">
            <v>560084</v>
          </cell>
          <cell r="B55" t="str">
            <v>ЯСНЕНСКАЯ ГБ</v>
          </cell>
          <cell r="C55">
            <v>3538</v>
          </cell>
          <cell r="D55">
            <v>1462</v>
          </cell>
          <cell r="E55">
            <v>20923</v>
          </cell>
          <cell r="F55">
            <v>7115</v>
          </cell>
          <cell r="G55">
            <v>0.1691</v>
          </cell>
          <cell r="H55">
            <v>0.20549999999999999</v>
          </cell>
          <cell r="I55">
            <v>2.5</v>
          </cell>
          <cell r="J55">
            <v>2.5</v>
          </cell>
          <cell r="K55">
            <v>1.88</v>
          </cell>
          <cell r="L55">
            <v>0.63</v>
          </cell>
          <cell r="O55">
            <v>2.5</v>
          </cell>
        </row>
        <row r="56">
          <cell r="A56">
            <v>560085</v>
          </cell>
          <cell r="B56" t="str">
            <v>СТУДЕНЧЕСКАЯ ПОЛИКЛИНИКА ОГУ</v>
          </cell>
          <cell r="C56">
            <v>715</v>
          </cell>
          <cell r="D56">
            <v>47</v>
          </cell>
          <cell r="E56">
            <v>9578</v>
          </cell>
          <cell r="F56">
            <v>497</v>
          </cell>
          <cell r="G56">
            <v>7.4700000000000003E-2</v>
          </cell>
          <cell r="H56">
            <v>9.4600000000000004E-2</v>
          </cell>
          <cell r="I56">
            <v>2.5</v>
          </cell>
          <cell r="J56">
            <v>2.5</v>
          </cell>
          <cell r="K56">
            <v>2.38</v>
          </cell>
          <cell r="L56">
            <v>0.13</v>
          </cell>
          <cell r="O56">
            <v>2.5</v>
          </cell>
        </row>
        <row r="57">
          <cell r="A57">
            <v>560086</v>
          </cell>
          <cell r="B57" t="str">
            <v>ОРЕНБУРГ ОКБ НА СТ. ОРЕНБУРГ</v>
          </cell>
          <cell r="C57">
            <v>3488</v>
          </cell>
          <cell r="D57">
            <v>86</v>
          </cell>
          <cell r="E57">
            <v>18098</v>
          </cell>
          <cell r="F57">
            <v>604</v>
          </cell>
          <cell r="G57">
            <v>0.19270000000000001</v>
          </cell>
          <cell r="H57">
            <v>0.1424</v>
          </cell>
          <cell r="I57">
            <v>2.5</v>
          </cell>
          <cell r="J57">
            <v>2.5</v>
          </cell>
          <cell r="K57">
            <v>2.4300000000000002</v>
          </cell>
          <cell r="L57">
            <v>0.08</v>
          </cell>
          <cell r="O57">
            <v>2.5</v>
          </cell>
        </row>
        <row r="58">
          <cell r="A58">
            <v>560087</v>
          </cell>
          <cell r="B58" t="str">
            <v>ОРСКАЯ УБ НА СТ. ОРСК</v>
          </cell>
          <cell r="C58">
            <v>5420</v>
          </cell>
          <cell r="D58">
            <v>0</v>
          </cell>
          <cell r="E58">
            <v>24185</v>
          </cell>
          <cell r="F58">
            <v>3</v>
          </cell>
          <cell r="G58">
            <v>0.22409999999999999</v>
          </cell>
          <cell r="H58">
            <v>0</v>
          </cell>
          <cell r="I58">
            <v>2.5</v>
          </cell>
          <cell r="J58">
            <v>0</v>
          </cell>
          <cell r="K58">
            <v>2.5</v>
          </cell>
          <cell r="L58">
            <v>0</v>
          </cell>
          <cell r="O58">
            <v>2.5</v>
          </cell>
        </row>
        <row r="59">
          <cell r="A59">
            <v>560088</v>
          </cell>
          <cell r="B59" t="str">
            <v>БУЗУЛУКСКАЯ УЗЛ.  Б-ЦА НА СТ.  БУЗУЛУК</v>
          </cell>
          <cell r="C59">
            <v>747</v>
          </cell>
          <cell r="D59">
            <v>0</v>
          </cell>
          <cell r="E59">
            <v>5738</v>
          </cell>
          <cell r="F59">
            <v>0</v>
          </cell>
          <cell r="G59">
            <v>0.13020000000000001</v>
          </cell>
          <cell r="H59">
            <v>0</v>
          </cell>
          <cell r="I59">
            <v>2.5</v>
          </cell>
          <cell r="J59">
            <v>0</v>
          </cell>
          <cell r="K59">
            <v>2.5</v>
          </cell>
          <cell r="L59">
            <v>0</v>
          </cell>
          <cell r="O59">
            <v>2.5</v>
          </cell>
        </row>
        <row r="60">
          <cell r="A60">
            <v>560089</v>
          </cell>
          <cell r="B60" t="str">
            <v>АБДУЛИНСКАЯ УЗЛ. ПОЛ-КА НА СТ. АБДУЛИНО</v>
          </cell>
          <cell r="C60">
            <v>909</v>
          </cell>
          <cell r="D60">
            <v>0</v>
          </cell>
          <cell r="E60">
            <v>3783</v>
          </cell>
          <cell r="F60">
            <v>0</v>
          </cell>
          <cell r="G60">
            <v>0.24030000000000001</v>
          </cell>
          <cell r="H60">
            <v>0</v>
          </cell>
          <cell r="I60">
            <v>1.92</v>
          </cell>
          <cell r="J60">
            <v>0</v>
          </cell>
          <cell r="K60">
            <v>1.92</v>
          </cell>
          <cell r="L60">
            <v>0</v>
          </cell>
          <cell r="O60">
            <v>1.92</v>
          </cell>
        </row>
        <row r="61">
          <cell r="A61">
            <v>560096</v>
          </cell>
          <cell r="B61" t="str">
            <v>ОРЕНБУРГ ФИЛИАЛ № 3 ФГКУ "426 ВГ" МО РФ</v>
          </cell>
          <cell r="C61">
            <v>47</v>
          </cell>
          <cell r="D61">
            <v>1</v>
          </cell>
          <cell r="E61">
            <v>478</v>
          </cell>
          <cell r="F61">
            <v>26</v>
          </cell>
          <cell r="G61">
            <v>9.8299999999999998E-2</v>
          </cell>
          <cell r="H61">
            <v>3.85E-2</v>
          </cell>
          <cell r="I61">
            <v>2.5</v>
          </cell>
          <cell r="J61">
            <v>2.5</v>
          </cell>
          <cell r="K61">
            <v>2.38</v>
          </cell>
          <cell r="L61">
            <v>0.13</v>
          </cell>
          <cell r="O61">
            <v>2.5</v>
          </cell>
        </row>
        <row r="62">
          <cell r="A62">
            <v>560098</v>
          </cell>
          <cell r="B62" t="str">
            <v xml:space="preserve">ФКУЗ МСЧ-56 ФСИН РОССИИ </v>
          </cell>
          <cell r="C62">
            <v>542</v>
          </cell>
          <cell r="D62">
            <v>0</v>
          </cell>
          <cell r="E62">
            <v>6471</v>
          </cell>
          <cell r="F62">
            <v>0</v>
          </cell>
          <cell r="G62">
            <v>8.3799999999999999E-2</v>
          </cell>
          <cell r="H62">
            <v>0</v>
          </cell>
          <cell r="I62">
            <v>2.5</v>
          </cell>
          <cell r="J62">
            <v>0</v>
          </cell>
          <cell r="K62">
            <v>2.5</v>
          </cell>
          <cell r="L62">
            <v>0</v>
          </cell>
          <cell r="O62">
            <v>2.5</v>
          </cell>
        </row>
        <row r="63">
          <cell r="A63">
            <v>560099</v>
          </cell>
          <cell r="B63" t="str">
            <v>МСЧ МВД ПО ОРЕНБУРГСКОЙ ОБЛАСТИ</v>
          </cell>
          <cell r="C63">
            <v>467</v>
          </cell>
          <cell r="D63">
            <v>12</v>
          </cell>
          <cell r="E63">
            <v>2299</v>
          </cell>
          <cell r="F63">
            <v>154</v>
          </cell>
          <cell r="G63">
            <v>0.2031</v>
          </cell>
          <cell r="H63">
            <v>7.7899999999999997E-2</v>
          </cell>
          <cell r="I63">
            <v>2.5</v>
          </cell>
          <cell r="J63">
            <v>2.5</v>
          </cell>
          <cell r="K63">
            <v>2.35</v>
          </cell>
          <cell r="L63">
            <v>0.15</v>
          </cell>
          <cell r="O63">
            <v>2.5</v>
          </cell>
        </row>
        <row r="64">
          <cell r="A64">
            <v>560205</v>
          </cell>
          <cell r="B64" t="str">
            <v>ООО "КДЦ"</v>
          </cell>
          <cell r="C64">
            <v>1</v>
          </cell>
          <cell r="D64">
            <v>0</v>
          </cell>
          <cell r="E64">
            <v>5</v>
          </cell>
          <cell r="F64">
            <v>1</v>
          </cell>
          <cell r="G64">
            <v>0.2</v>
          </cell>
          <cell r="H64">
            <v>0</v>
          </cell>
          <cell r="I64">
            <v>2.5</v>
          </cell>
          <cell r="J64">
            <v>0</v>
          </cell>
          <cell r="K64">
            <v>2.08</v>
          </cell>
          <cell r="L64">
            <v>0</v>
          </cell>
          <cell r="O64">
            <v>2.08</v>
          </cell>
        </row>
        <row r="65">
          <cell r="A65">
            <v>560206</v>
          </cell>
          <cell r="B65" t="str">
            <v>НОВОТРОИЦК БОЛЬНИЦА СКОРОЙ МЕДИЦИНСКОЙ ПОМОЩИ</v>
          </cell>
          <cell r="C65">
            <v>13022</v>
          </cell>
          <cell r="D65">
            <v>8</v>
          </cell>
          <cell r="E65">
            <v>73765</v>
          </cell>
          <cell r="F65">
            <v>46</v>
          </cell>
          <cell r="G65">
            <v>0.17649999999999999</v>
          </cell>
          <cell r="H65">
            <v>0.1739</v>
          </cell>
          <cell r="I65">
            <v>2.5</v>
          </cell>
          <cell r="J65">
            <v>2.5</v>
          </cell>
          <cell r="K65">
            <v>2.5</v>
          </cell>
          <cell r="L65">
            <v>0</v>
          </cell>
          <cell r="O65">
            <v>2.5</v>
          </cell>
        </row>
        <row r="66">
          <cell r="A66">
            <v>560214</v>
          </cell>
          <cell r="B66" t="str">
            <v>БУЗУЛУКСКАЯ БОЛЬНИЦА СКОРОЙ МЕДИЦИНСКОЙ ПОМОЩИ</v>
          </cell>
          <cell r="C66">
            <v>15206</v>
          </cell>
          <cell r="D66">
            <v>3834</v>
          </cell>
          <cell r="E66">
            <v>82573</v>
          </cell>
          <cell r="F66">
            <v>26249</v>
          </cell>
          <cell r="G66">
            <v>0.1842</v>
          </cell>
          <cell r="H66">
            <v>0.14610000000000001</v>
          </cell>
          <cell r="I66">
            <v>2.5</v>
          </cell>
          <cell r="J66">
            <v>2.5</v>
          </cell>
          <cell r="K66">
            <v>1.9</v>
          </cell>
          <cell r="L66">
            <v>0.6</v>
          </cell>
          <cell r="O66">
            <v>2.5</v>
          </cell>
        </row>
      </sheetData>
      <sheetData sheetId="6">
        <row r="6">
          <cell r="A6">
            <v>560002</v>
          </cell>
          <cell r="B6" t="str">
            <v>ОРЕНБУРГ ОБЛАСТНАЯ КБ  № 2</v>
          </cell>
          <cell r="C6">
            <v>1924</v>
          </cell>
          <cell r="D6">
            <v>0</v>
          </cell>
          <cell r="E6">
            <v>17173</v>
          </cell>
          <cell r="F6">
            <v>0</v>
          </cell>
          <cell r="G6">
            <v>0.112</v>
          </cell>
          <cell r="H6">
            <v>0</v>
          </cell>
          <cell r="I6">
            <v>2.48</v>
          </cell>
          <cell r="J6">
            <v>0</v>
          </cell>
          <cell r="K6">
            <v>2.48</v>
          </cell>
          <cell r="L6">
            <v>0</v>
          </cell>
          <cell r="O6">
            <v>2.48</v>
          </cell>
        </row>
        <row r="7">
          <cell r="A7">
            <v>560014</v>
          </cell>
          <cell r="B7" t="str">
            <v>ОРЕНБУРГ ФГБОУ ВО ОРГМУ МИНЗДРАВА</v>
          </cell>
          <cell r="C7">
            <v>203</v>
          </cell>
          <cell r="D7">
            <v>4</v>
          </cell>
          <cell r="E7">
            <v>4575</v>
          </cell>
          <cell r="F7">
            <v>186</v>
          </cell>
          <cell r="G7">
            <v>4.4400000000000002E-2</v>
          </cell>
          <cell r="H7">
            <v>2.1499999999999998E-2</v>
          </cell>
          <cell r="I7">
            <v>2.5</v>
          </cell>
          <cell r="J7">
            <v>2.5</v>
          </cell>
          <cell r="K7">
            <v>2.4</v>
          </cell>
          <cell r="L7">
            <v>0.1</v>
          </cell>
          <cell r="O7">
            <v>2.5</v>
          </cell>
        </row>
        <row r="8">
          <cell r="A8">
            <v>560017</v>
          </cell>
          <cell r="B8" t="str">
            <v>ОРЕНБУРГ ГБУЗ ГКБ №1</v>
          </cell>
          <cell r="C8">
            <v>7713</v>
          </cell>
          <cell r="D8">
            <v>1</v>
          </cell>
          <cell r="E8">
            <v>77712</v>
          </cell>
          <cell r="F8">
            <v>3</v>
          </cell>
          <cell r="G8">
            <v>9.9299999999999999E-2</v>
          </cell>
          <cell r="H8">
            <v>0.33329999999999999</v>
          </cell>
          <cell r="I8">
            <v>2.5</v>
          </cell>
          <cell r="J8">
            <v>0</v>
          </cell>
          <cell r="K8">
            <v>2.5</v>
          </cell>
          <cell r="L8">
            <v>0</v>
          </cell>
          <cell r="O8">
            <v>2.5</v>
          </cell>
        </row>
        <row r="9">
          <cell r="A9">
            <v>560019</v>
          </cell>
          <cell r="B9" t="str">
            <v>ОРЕНБУРГ ГАУЗ ГКБ  №3</v>
          </cell>
          <cell r="C9">
            <v>7629</v>
          </cell>
          <cell r="D9">
            <v>290</v>
          </cell>
          <cell r="E9">
            <v>88197</v>
          </cell>
          <cell r="F9">
            <v>3449</v>
          </cell>
          <cell r="G9">
            <v>8.6499999999999994E-2</v>
          </cell>
          <cell r="H9">
            <v>8.4099999999999994E-2</v>
          </cell>
          <cell r="I9">
            <v>2.5</v>
          </cell>
          <cell r="J9">
            <v>2.5</v>
          </cell>
          <cell r="K9">
            <v>2.4</v>
          </cell>
          <cell r="L9">
            <v>0.1</v>
          </cell>
          <cell r="O9">
            <v>2.5</v>
          </cell>
        </row>
        <row r="10">
          <cell r="A10">
            <v>560021</v>
          </cell>
          <cell r="B10" t="str">
            <v>ОРЕНБУРГ ГБУЗ ГКБ № 5</v>
          </cell>
          <cell r="C10">
            <v>4971</v>
          </cell>
          <cell r="D10">
            <v>4043</v>
          </cell>
          <cell r="E10">
            <v>55956</v>
          </cell>
          <cell r="F10">
            <v>38441</v>
          </cell>
          <cell r="G10">
            <v>8.8800000000000004E-2</v>
          </cell>
          <cell r="H10">
            <v>0.1052</v>
          </cell>
          <cell r="I10">
            <v>2.5</v>
          </cell>
          <cell r="J10">
            <v>2.5</v>
          </cell>
          <cell r="K10">
            <v>1.48</v>
          </cell>
          <cell r="L10">
            <v>1.03</v>
          </cell>
          <cell r="O10">
            <v>2.5</v>
          </cell>
        </row>
        <row r="11">
          <cell r="A11">
            <v>560022</v>
          </cell>
          <cell r="B11" t="str">
            <v>ОРЕНБУРГ ГАУЗ ГКБ  №6</v>
          </cell>
          <cell r="C11">
            <v>6216</v>
          </cell>
          <cell r="D11">
            <v>3154</v>
          </cell>
          <cell r="E11">
            <v>67126</v>
          </cell>
          <cell r="F11">
            <v>23908</v>
          </cell>
          <cell r="G11">
            <v>9.2600000000000002E-2</v>
          </cell>
          <cell r="H11">
            <v>0.13189999999999999</v>
          </cell>
          <cell r="I11">
            <v>2.5</v>
          </cell>
          <cell r="J11">
            <v>2.34</v>
          </cell>
          <cell r="K11">
            <v>1.85</v>
          </cell>
          <cell r="L11">
            <v>0.61</v>
          </cell>
          <cell r="O11">
            <v>2.46</v>
          </cell>
        </row>
        <row r="12">
          <cell r="A12">
            <v>560024</v>
          </cell>
          <cell r="B12" t="str">
            <v>ОРЕНБУРГ ГАУЗ ДГКБ</v>
          </cell>
          <cell r="C12">
            <v>150</v>
          </cell>
          <cell r="D12">
            <v>5037</v>
          </cell>
          <cell r="E12">
            <v>2664</v>
          </cell>
          <cell r="F12">
            <v>50672</v>
          </cell>
          <cell r="G12">
            <v>5.6300000000000003E-2</v>
          </cell>
          <cell r="H12">
            <v>9.9400000000000002E-2</v>
          </cell>
          <cell r="I12">
            <v>2.5</v>
          </cell>
          <cell r="J12">
            <v>2.5</v>
          </cell>
          <cell r="K12">
            <v>0.13</v>
          </cell>
          <cell r="L12">
            <v>2.38</v>
          </cell>
          <cell r="O12">
            <v>2.5</v>
          </cell>
        </row>
        <row r="13">
          <cell r="A13">
            <v>560026</v>
          </cell>
          <cell r="B13" t="str">
            <v>ОРЕНБУРГ ГАУЗ ГКБ ИМ. ПИРОГОВА Н.И.</v>
          </cell>
          <cell r="C13">
            <v>9112</v>
          </cell>
          <cell r="D13">
            <v>2287</v>
          </cell>
          <cell r="E13">
            <v>97013</v>
          </cell>
          <cell r="F13">
            <v>19665</v>
          </cell>
          <cell r="G13">
            <v>9.3899999999999997E-2</v>
          </cell>
          <cell r="H13">
            <v>0.1163</v>
          </cell>
          <cell r="I13">
            <v>2.5</v>
          </cell>
          <cell r="J13">
            <v>2.5</v>
          </cell>
          <cell r="K13">
            <v>2.08</v>
          </cell>
          <cell r="L13">
            <v>0.43</v>
          </cell>
          <cell r="O13">
            <v>2.5</v>
          </cell>
        </row>
        <row r="14">
          <cell r="A14">
            <v>560032</v>
          </cell>
          <cell r="B14" t="str">
            <v>ОРСКАЯ ГАУЗ ГБ № 2</v>
          </cell>
          <cell r="C14">
            <v>2046</v>
          </cell>
          <cell r="D14">
            <v>0</v>
          </cell>
          <cell r="E14">
            <v>20534</v>
          </cell>
          <cell r="F14">
            <v>0</v>
          </cell>
          <cell r="G14">
            <v>9.9599999999999994E-2</v>
          </cell>
          <cell r="H14">
            <v>0</v>
          </cell>
          <cell r="I14">
            <v>2.5</v>
          </cell>
          <cell r="J14">
            <v>0</v>
          </cell>
          <cell r="K14">
            <v>2.5</v>
          </cell>
          <cell r="L14">
            <v>0</v>
          </cell>
          <cell r="O14">
            <v>2.5</v>
          </cell>
        </row>
        <row r="15">
          <cell r="A15">
            <v>560033</v>
          </cell>
          <cell r="B15" t="str">
            <v>ОРСКАЯ ГАУЗ ГБ № 3</v>
          </cell>
          <cell r="C15">
            <v>3825</v>
          </cell>
          <cell r="D15">
            <v>2</v>
          </cell>
          <cell r="E15">
            <v>42028</v>
          </cell>
          <cell r="F15">
            <v>0</v>
          </cell>
          <cell r="G15">
            <v>9.0999999999999998E-2</v>
          </cell>
          <cell r="H15">
            <v>0</v>
          </cell>
          <cell r="I15">
            <v>2.5</v>
          </cell>
          <cell r="J15">
            <v>0</v>
          </cell>
          <cell r="K15">
            <v>2.5</v>
          </cell>
          <cell r="L15">
            <v>0</v>
          </cell>
          <cell r="O15">
            <v>2.5</v>
          </cell>
        </row>
        <row r="16">
          <cell r="A16">
            <v>560034</v>
          </cell>
          <cell r="B16" t="str">
            <v>ОРСКАЯ ГАУЗ ГБ № 4</v>
          </cell>
          <cell r="C16">
            <v>4081</v>
          </cell>
          <cell r="D16">
            <v>1</v>
          </cell>
          <cell r="E16">
            <v>37613</v>
          </cell>
          <cell r="F16">
            <v>4</v>
          </cell>
          <cell r="G16">
            <v>0.1085</v>
          </cell>
          <cell r="H16">
            <v>0.25</v>
          </cell>
          <cell r="I16">
            <v>2.5</v>
          </cell>
          <cell r="J16">
            <v>0.97</v>
          </cell>
          <cell r="K16">
            <v>2.5</v>
          </cell>
          <cell r="L16">
            <v>0</v>
          </cell>
          <cell r="O16">
            <v>2.5</v>
          </cell>
        </row>
        <row r="17">
          <cell r="A17">
            <v>560035</v>
          </cell>
          <cell r="B17" t="str">
            <v>ОРСКАЯ ГАУЗ ГБ № 5</v>
          </cell>
          <cell r="C17">
            <v>40</v>
          </cell>
          <cell r="D17">
            <v>2898</v>
          </cell>
          <cell r="E17">
            <v>1857</v>
          </cell>
          <cell r="F17">
            <v>30295</v>
          </cell>
          <cell r="G17">
            <v>2.1499999999999998E-2</v>
          </cell>
          <cell r="H17">
            <v>9.5699999999999993E-2</v>
          </cell>
          <cell r="I17">
            <v>2.5</v>
          </cell>
          <cell r="J17">
            <v>2.5</v>
          </cell>
          <cell r="K17">
            <v>0.15</v>
          </cell>
          <cell r="L17">
            <v>2.35</v>
          </cell>
          <cell r="O17">
            <v>2.5</v>
          </cell>
        </row>
        <row r="18">
          <cell r="A18">
            <v>560036</v>
          </cell>
          <cell r="B18" t="str">
            <v>ОРСКАЯ ГАУЗ ГБ № 1</v>
          </cell>
          <cell r="C18">
            <v>4169</v>
          </cell>
          <cell r="D18">
            <v>955</v>
          </cell>
          <cell r="E18">
            <v>47023</v>
          </cell>
          <cell r="F18">
            <v>10692</v>
          </cell>
          <cell r="G18">
            <v>8.8700000000000001E-2</v>
          </cell>
          <cell r="H18">
            <v>8.9300000000000004E-2</v>
          </cell>
          <cell r="I18">
            <v>2.5</v>
          </cell>
          <cell r="J18">
            <v>2.5</v>
          </cell>
          <cell r="K18">
            <v>2.0299999999999998</v>
          </cell>
          <cell r="L18">
            <v>0.48</v>
          </cell>
          <cell r="O18">
            <v>2.5</v>
          </cell>
        </row>
        <row r="19">
          <cell r="A19">
            <v>560041</v>
          </cell>
          <cell r="B19" t="str">
            <v>НОВОТРОИЦКАЯ ГАУЗ ДГБ</v>
          </cell>
          <cell r="C19">
            <v>58</v>
          </cell>
          <cell r="D19">
            <v>2287</v>
          </cell>
          <cell r="E19">
            <v>1194</v>
          </cell>
          <cell r="F19">
            <v>19490</v>
          </cell>
          <cell r="G19">
            <v>4.8599999999999997E-2</v>
          </cell>
          <cell r="H19">
            <v>0.1173</v>
          </cell>
          <cell r="I19">
            <v>2.5</v>
          </cell>
          <cell r="J19">
            <v>2.5</v>
          </cell>
          <cell r="K19">
            <v>0.15</v>
          </cell>
          <cell r="L19">
            <v>2.35</v>
          </cell>
          <cell r="O19">
            <v>2.5</v>
          </cell>
        </row>
        <row r="20">
          <cell r="A20">
            <v>560043</v>
          </cell>
          <cell r="B20" t="str">
            <v>МЕДНОГОРСКАЯ ГБ</v>
          </cell>
          <cell r="C20">
            <v>2216</v>
          </cell>
          <cell r="D20">
            <v>913</v>
          </cell>
          <cell r="E20">
            <v>21053</v>
          </cell>
          <cell r="F20">
            <v>5158</v>
          </cell>
          <cell r="G20">
            <v>0.1053</v>
          </cell>
          <cell r="H20">
            <v>0.17699999999999999</v>
          </cell>
          <cell r="I20">
            <v>2.5</v>
          </cell>
          <cell r="J20">
            <v>1.82</v>
          </cell>
          <cell r="K20">
            <v>2</v>
          </cell>
          <cell r="L20">
            <v>0.36</v>
          </cell>
          <cell r="O20">
            <v>2.36</v>
          </cell>
        </row>
        <row r="21">
          <cell r="A21">
            <v>560045</v>
          </cell>
          <cell r="B21" t="str">
            <v>БУГУРУСЛАНСКАЯ ГБ</v>
          </cell>
          <cell r="C21">
            <v>2071</v>
          </cell>
          <cell r="D21">
            <v>530</v>
          </cell>
          <cell r="E21">
            <v>20219</v>
          </cell>
          <cell r="F21">
            <v>5874</v>
          </cell>
          <cell r="G21">
            <v>0.1024</v>
          </cell>
          <cell r="H21">
            <v>9.0200000000000002E-2</v>
          </cell>
          <cell r="I21">
            <v>2.5</v>
          </cell>
          <cell r="J21">
            <v>2.5</v>
          </cell>
          <cell r="K21">
            <v>1.93</v>
          </cell>
          <cell r="L21">
            <v>0.57999999999999996</v>
          </cell>
          <cell r="O21">
            <v>2.5</v>
          </cell>
        </row>
        <row r="22">
          <cell r="A22">
            <v>560047</v>
          </cell>
          <cell r="B22" t="str">
            <v>БУГУРУСЛАНСКАЯ РБ</v>
          </cell>
          <cell r="C22">
            <v>2952</v>
          </cell>
          <cell r="D22">
            <v>744</v>
          </cell>
          <cell r="E22">
            <v>29843</v>
          </cell>
          <cell r="F22">
            <v>8255</v>
          </cell>
          <cell r="G22">
            <v>9.8900000000000002E-2</v>
          </cell>
          <cell r="H22">
            <v>9.01E-2</v>
          </cell>
          <cell r="I22">
            <v>2.5</v>
          </cell>
          <cell r="J22">
            <v>2.5</v>
          </cell>
          <cell r="K22">
            <v>1.95</v>
          </cell>
          <cell r="L22">
            <v>0.55000000000000004</v>
          </cell>
          <cell r="O22">
            <v>2.5</v>
          </cell>
        </row>
        <row r="23">
          <cell r="A23">
            <v>560052</v>
          </cell>
          <cell r="B23" t="str">
            <v>АБДУЛИНСКАЯ ГБ</v>
          </cell>
          <cell r="C23">
            <v>2067</v>
          </cell>
          <cell r="D23">
            <v>337</v>
          </cell>
          <cell r="E23">
            <v>17708</v>
          </cell>
          <cell r="F23">
            <v>5487</v>
          </cell>
          <cell r="G23">
            <v>0.1167</v>
          </cell>
          <cell r="H23">
            <v>6.1400000000000003E-2</v>
          </cell>
          <cell r="I23">
            <v>2.13</v>
          </cell>
          <cell r="J23">
            <v>2.5</v>
          </cell>
          <cell r="K23">
            <v>1.62</v>
          </cell>
          <cell r="L23">
            <v>0.6</v>
          </cell>
          <cell r="O23">
            <v>2.2200000000000002</v>
          </cell>
        </row>
        <row r="24">
          <cell r="A24">
            <v>560053</v>
          </cell>
          <cell r="B24" t="str">
            <v>АДАМОВСКАЯ РБ</v>
          </cell>
          <cell r="C24">
            <v>1854</v>
          </cell>
          <cell r="D24">
            <v>487</v>
          </cell>
          <cell r="E24">
            <v>15899</v>
          </cell>
          <cell r="F24">
            <v>4510</v>
          </cell>
          <cell r="G24">
            <v>0.1166</v>
          </cell>
          <cell r="H24">
            <v>0.108</v>
          </cell>
          <cell r="I24">
            <v>2.14</v>
          </cell>
          <cell r="J24">
            <v>2.5</v>
          </cell>
          <cell r="K24">
            <v>1.67</v>
          </cell>
          <cell r="L24">
            <v>0.55000000000000004</v>
          </cell>
          <cell r="O24">
            <v>2.2200000000000002</v>
          </cell>
        </row>
        <row r="25">
          <cell r="A25">
            <v>560054</v>
          </cell>
          <cell r="B25" t="str">
            <v>АКБУЛАКСКАЯ РБ</v>
          </cell>
          <cell r="C25">
            <v>1901</v>
          </cell>
          <cell r="D25">
            <v>570</v>
          </cell>
          <cell r="E25">
            <v>16082</v>
          </cell>
          <cell r="F25">
            <v>5386</v>
          </cell>
          <cell r="G25">
            <v>0.1182</v>
          </cell>
          <cell r="H25">
            <v>0.10580000000000001</v>
          </cell>
          <cell r="I25">
            <v>2.02</v>
          </cell>
          <cell r="J25">
            <v>2.5</v>
          </cell>
          <cell r="K25">
            <v>1.52</v>
          </cell>
          <cell r="L25">
            <v>0.63</v>
          </cell>
          <cell r="O25">
            <v>2.15</v>
          </cell>
        </row>
        <row r="26">
          <cell r="A26">
            <v>560055</v>
          </cell>
          <cell r="B26" t="str">
            <v>АЛЕКСАНДРОВСКАЯ РБ</v>
          </cell>
          <cell r="C26">
            <v>1435</v>
          </cell>
          <cell r="D26">
            <v>365</v>
          </cell>
          <cell r="E26">
            <v>11305</v>
          </cell>
          <cell r="F26">
            <v>2737</v>
          </cell>
          <cell r="G26">
            <v>0.12690000000000001</v>
          </cell>
          <cell r="H26">
            <v>0.13339999999999999</v>
          </cell>
          <cell r="I26">
            <v>1.38</v>
          </cell>
          <cell r="J26">
            <v>2.33</v>
          </cell>
          <cell r="K26">
            <v>1.1200000000000001</v>
          </cell>
          <cell r="L26">
            <v>0.44</v>
          </cell>
          <cell r="O26">
            <v>1.56</v>
          </cell>
        </row>
        <row r="27">
          <cell r="A27">
            <v>560056</v>
          </cell>
          <cell r="B27" t="str">
            <v>АСЕКЕЕВСКАЯ РБ</v>
          </cell>
          <cell r="C27">
            <v>1862</v>
          </cell>
          <cell r="D27">
            <v>425</v>
          </cell>
          <cell r="E27">
            <v>15514</v>
          </cell>
          <cell r="F27">
            <v>3457</v>
          </cell>
          <cell r="G27">
            <v>0.12</v>
          </cell>
          <cell r="H27">
            <v>0.1229</v>
          </cell>
          <cell r="I27">
            <v>1.89</v>
          </cell>
          <cell r="J27">
            <v>2.4500000000000002</v>
          </cell>
          <cell r="K27">
            <v>1.55</v>
          </cell>
          <cell r="L27">
            <v>0.44</v>
          </cell>
          <cell r="O27">
            <v>1.99</v>
          </cell>
        </row>
        <row r="28">
          <cell r="A28">
            <v>560057</v>
          </cell>
          <cell r="B28" t="str">
            <v>БЕЛЯЕВСКАЯ РБ</v>
          </cell>
          <cell r="C28">
            <v>1581</v>
          </cell>
          <cell r="D28">
            <v>578</v>
          </cell>
          <cell r="E28">
            <v>12562</v>
          </cell>
          <cell r="F28">
            <v>3384</v>
          </cell>
          <cell r="G28">
            <v>0.12590000000000001</v>
          </cell>
          <cell r="H28">
            <v>0.17080000000000001</v>
          </cell>
          <cell r="I28">
            <v>1.45</v>
          </cell>
          <cell r="J28">
            <v>1.89</v>
          </cell>
          <cell r="K28">
            <v>1.1499999999999999</v>
          </cell>
          <cell r="L28">
            <v>0.4</v>
          </cell>
          <cell r="O28">
            <v>1.55</v>
          </cell>
        </row>
        <row r="29">
          <cell r="A29">
            <v>560058</v>
          </cell>
          <cell r="B29" t="str">
            <v>ГАЙСКАЯ ГБ</v>
          </cell>
          <cell r="C29">
            <v>3990</v>
          </cell>
          <cell r="D29">
            <v>1009</v>
          </cell>
          <cell r="E29">
            <v>34923</v>
          </cell>
          <cell r="F29">
            <v>9980</v>
          </cell>
          <cell r="G29">
            <v>0.1143</v>
          </cell>
          <cell r="H29">
            <v>0.1011</v>
          </cell>
          <cell r="I29">
            <v>2.31</v>
          </cell>
          <cell r="J29">
            <v>2.5</v>
          </cell>
          <cell r="K29">
            <v>1.8</v>
          </cell>
          <cell r="L29">
            <v>0.55000000000000004</v>
          </cell>
          <cell r="O29">
            <v>2.35</v>
          </cell>
        </row>
        <row r="30">
          <cell r="A30">
            <v>560059</v>
          </cell>
          <cell r="B30" t="str">
            <v>ГРАЧЕВСКАЯ РБ</v>
          </cell>
          <cell r="C30">
            <v>1464</v>
          </cell>
          <cell r="D30">
            <v>206</v>
          </cell>
          <cell r="E30">
            <v>10941</v>
          </cell>
          <cell r="F30">
            <v>2742</v>
          </cell>
          <cell r="G30">
            <v>0.1338</v>
          </cell>
          <cell r="H30">
            <v>7.51E-2</v>
          </cell>
          <cell r="I30">
            <v>0.87</v>
          </cell>
          <cell r="J30">
            <v>2.5</v>
          </cell>
          <cell r="K30">
            <v>0.7</v>
          </cell>
          <cell r="L30">
            <v>0.5</v>
          </cell>
          <cell r="O30">
            <v>1.2</v>
          </cell>
        </row>
        <row r="31">
          <cell r="A31">
            <v>560060</v>
          </cell>
          <cell r="B31" t="str">
            <v>ДОМБАРОВСКАЯ РБ</v>
          </cell>
          <cell r="C31">
            <v>1528</v>
          </cell>
          <cell r="D31">
            <v>496</v>
          </cell>
          <cell r="E31">
            <v>12213</v>
          </cell>
          <cell r="F31">
            <v>3579</v>
          </cell>
          <cell r="G31">
            <v>0.12509999999999999</v>
          </cell>
          <cell r="H31">
            <v>0.1386</v>
          </cell>
          <cell r="I31">
            <v>1.51</v>
          </cell>
          <cell r="J31">
            <v>2.27</v>
          </cell>
          <cell r="K31">
            <v>1.1599999999999999</v>
          </cell>
          <cell r="L31">
            <v>0.52</v>
          </cell>
          <cell r="O31">
            <v>1.68</v>
          </cell>
        </row>
        <row r="32">
          <cell r="A32">
            <v>560061</v>
          </cell>
          <cell r="B32" t="str">
            <v>ИЛЕКСКАЯ РБ</v>
          </cell>
          <cell r="C32">
            <v>2175</v>
          </cell>
          <cell r="D32">
            <v>677</v>
          </cell>
          <cell r="E32">
            <v>17857</v>
          </cell>
          <cell r="F32">
            <v>5161</v>
          </cell>
          <cell r="G32">
            <v>0.12180000000000001</v>
          </cell>
          <cell r="H32">
            <v>0.13120000000000001</v>
          </cell>
          <cell r="I32">
            <v>1.75</v>
          </cell>
          <cell r="J32">
            <v>2.35</v>
          </cell>
          <cell r="K32">
            <v>1.37</v>
          </cell>
          <cell r="L32">
            <v>0.52</v>
          </cell>
          <cell r="O32">
            <v>1.89</v>
          </cell>
        </row>
        <row r="33">
          <cell r="A33">
            <v>560062</v>
          </cell>
          <cell r="B33" t="str">
            <v>КВАРКЕНСКАЯ РБ</v>
          </cell>
          <cell r="C33">
            <v>1288</v>
          </cell>
          <cell r="D33">
            <v>338</v>
          </cell>
          <cell r="E33">
            <v>13187</v>
          </cell>
          <cell r="F33">
            <v>3373</v>
          </cell>
          <cell r="G33">
            <v>9.7699999999999995E-2</v>
          </cell>
          <cell r="H33">
            <v>0.1002</v>
          </cell>
          <cell r="I33">
            <v>2.5</v>
          </cell>
          <cell r="J33">
            <v>2.5</v>
          </cell>
          <cell r="K33">
            <v>2</v>
          </cell>
          <cell r="L33">
            <v>0.5</v>
          </cell>
          <cell r="O33">
            <v>2.5</v>
          </cell>
        </row>
        <row r="34">
          <cell r="A34">
            <v>560063</v>
          </cell>
          <cell r="B34" t="str">
            <v>КРАСНОГВАРДЕЙСКАЯ РБ</v>
          </cell>
          <cell r="C34">
            <v>1582</v>
          </cell>
          <cell r="D34">
            <v>368</v>
          </cell>
          <cell r="E34">
            <v>14059</v>
          </cell>
          <cell r="F34">
            <v>4130</v>
          </cell>
          <cell r="G34">
            <v>0.1125</v>
          </cell>
          <cell r="H34">
            <v>8.9099999999999999E-2</v>
          </cell>
          <cell r="I34">
            <v>2.44</v>
          </cell>
          <cell r="J34">
            <v>2.5</v>
          </cell>
          <cell r="K34">
            <v>1.88</v>
          </cell>
          <cell r="L34">
            <v>0.57999999999999996</v>
          </cell>
          <cell r="O34">
            <v>2.46</v>
          </cell>
        </row>
        <row r="35">
          <cell r="A35">
            <v>560064</v>
          </cell>
          <cell r="B35" t="str">
            <v>КУВАНДЫКСКАЯ ГБ</v>
          </cell>
          <cell r="C35">
            <v>3099</v>
          </cell>
          <cell r="D35">
            <v>722</v>
          </cell>
          <cell r="E35">
            <v>31028</v>
          </cell>
          <cell r="F35">
            <v>9080</v>
          </cell>
          <cell r="G35">
            <v>9.9900000000000003E-2</v>
          </cell>
          <cell r="H35">
            <v>7.9500000000000001E-2</v>
          </cell>
          <cell r="I35">
            <v>2.5</v>
          </cell>
          <cell r="J35">
            <v>2.5</v>
          </cell>
          <cell r="K35">
            <v>1.93</v>
          </cell>
          <cell r="L35">
            <v>0.57999999999999996</v>
          </cell>
          <cell r="O35">
            <v>2.5</v>
          </cell>
        </row>
        <row r="36">
          <cell r="A36">
            <v>560065</v>
          </cell>
          <cell r="B36" t="str">
            <v>КУРМАНАЕВСКАЯ РБ</v>
          </cell>
          <cell r="C36">
            <v>1789</v>
          </cell>
          <cell r="D36">
            <v>458</v>
          </cell>
          <cell r="E36">
            <v>13199</v>
          </cell>
          <cell r="F36">
            <v>3128</v>
          </cell>
          <cell r="G36">
            <v>0.13550000000000001</v>
          </cell>
          <cell r="H36">
            <v>0.1464</v>
          </cell>
          <cell r="I36">
            <v>0.74</v>
          </cell>
          <cell r="J36">
            <v>2.1800000000000002</v>
          </cell>
          <cell r="K36">
            <v>0.6</v>
          </cell>
          <cell r="L36">
            <v>0.41</v>
          </cell>
          <cell r="O36">
            <v>1.01</v>
          </cell>
        </row>
        <row r="37">
          <cell r="A37">
            <v>560066</v>
          </cell>
          <cell r="B37" t="str">
            <v>МАТВЕЕВСКАЯ РБ</v>
          </cell>
          <cell r="C37">
            <v>1092</v>
          </cell>
          <cell r="D37">
            <v>291</v>
          </cell>
          <cell r="E37">
            <v>8952</v>
          </cell>
          <cell r="F37">
            <v>2253</v>
          </cell>
          <cell r="G37">
            <v>0.122</v>
          </cell>
          <cell r="H37">
            <v>0.12920000000000001</v>
          </cell>
          <cell r="I37">
            <v>1.74</v>
          </cell>
          <cell r="J37">
            <v>2.38</v>
          </cell>
          <cell r="K37">
            <v>1.39</v>
          </cell>
          <cell r="L37">
            <v>0.48</v>
          </cell>
          <cell r="O37">
            <v>1.87</v>
          </cell>
        </row>
        <row r="38">
          <cell r="A38">
            <v>560067</v>
          </cell>
          <cell r="B38" t="str">
            <v>НОВООРСКАЯ РБ</v>
          </cell>
          <cell r="C38">
            <v>2879</v>
          </cell>
          <cell r="D38">
            <v>652</v>
          </cell>
          <cell r="E38">
            <v>21984</v>
          </cell>
          <cell r="F38">
            <v>6918</v>
          </cell>
          <cell r="G38">
            <v>0.13100000000000001</v>
          </cell>
          <cell r="H38">
            <v>9.4200000000000006E-2</v>
          </cell>
          <cell r="I38">
            <v>1.07</v>
          </cell>
          <cell r="J38">
            <v>2.5</v>
          </cell>
          <cell r="K38">
            <v>0.81</v>
          </cell>
          <cell r="L38">
            <v>0.6</v>
          </cell>
          <cell r="O38">
            <v>1.41</v>
          </cell>
        </row>
        <row r="39">
          <cell r="A39">
            <v>560068</v>
          </cell>
          <cell r="B39" t="str">
            <v>НОВОСЕРГИЕВСКАЯ РБ</v>
          </cell>
          <cell r="C39">
            <v>3228</v>
          </cell>
          <cell r="D39">
            <v>785</v>
          </cell>
          <cell r="E39">
            <v>25545</v>
          </cell>
          <cell r="F39">
            <v>7474</v>
          </cell>
          <cell r="G39">
            <v>0.12640000000000001</v>
          </cell>
          <cell r="H39">
            <v>0.105</v>
          </cell>
          <cell r="I39">
            <v>1.41</v>
          </cell>
          <cell r="J39">
            <v>2.5</v>
          </cell>
          <cell r="K39">
            <v>1.0900000000000001</v>
          </cell>
          <cell r="L39">
            <v>0.57999999999999996</v>
          </cell>
          <cell r="O39">
            <v>1.67</v>
          </cell>
        </row>
        <row r="40">
          <cell r="A40">
            <v>560069</v>
          </cell>
          <cell r="B40" t="str">
            <v>ОКТЯБРЬСКАЯ РБ</v>
          </cell>
          <cell r="C40">
            <v>2103</v>
          </cell>
          <cell r="D40">
            <v>522</v>
          </cell>
          <cell r="E40">
            <v>15593</v>
          </cell>
          <cell r="F40">
            <v>4392</v>
          </cell>
          <cell r="G40">
            <v>0.13489999999999999</v>
          </cell>
          <cell r="H40">
            <v>0.11890000000000001</v>
          </cell>
          <cell r="I40">
            <v>0.78</v>
          </cell>
          <cell r="J40">
            <v>2.5</v>
          </cell>
          <cell r="K40">
            <v>0.61</v>
          </cell>
          <cell r="L40">
            <v>0.55000000000000004</v>
          </cell>
          <cell r="O40">
            <v>1.1599999999999999</v>
          </cell>
        </row>
        <row r="41">
          <cell r="A41">
            <v>560070</v>
          </cell>
          <cell r="B41" t="str">
            <v>ОРЕНБУРГСКАЯ РБ</v>
          </cell>
          <cell r="C41">
            <v>6778</v>
          </cell>
          <cell r="D41">
            <v>2421</v>
          </cell>
          <cell r="E41">
            <v>57953</v>
          </cell>
          <cell r="F41">
            <v>18821</v>
          </cell>
          <cell r="G41">
            <v>0.11700000000000001</v>
          </cell>
          <cell r="H41">
            <v>0.12859999999999999</v>
          </cell>
          <cell r="I41">
            <v>2.11</v>
          </cell>
          <cell r="J41">
            <v>2.38</v>
          </cell>
          <cell r="K41">
            <v>1.58</v>
          </cell>
          <cell r="L41">
            <v>0.6</v>
          </cell>
          <cell r="O41">
            <v>2.1800000000000002</v>
          </cell>
        </row>
        <row r="42">
          <cell r="A42">
            <v>560071</v>
          </cell>
          <cell r="B42" t="str">
            <v>ПЕРВОМАЙСКАЯ РБ</v>
          </cell>
          <cell r="C42">
            <v>2627</v>
          </cell>
          <cell r="D42">
            <v>716</v>
          </cell>
          <cell r="E42">
            <v>18056</v>
          </cell>
          <cell r="F42">
            <v>5996</v>
          </cell>
          <cell r="G42">
            <v>0.14549999999999999</v>
          </cell>
          <cell r="H42">
            <v>0.11940000000000001</v>
          </cell>
          <cell r="I42">
            <v>0</v>
          </cell>
          <cell r="J42">
            <v>2.4900000000000002</v>
          </cell>
          <cell r="K42">
            <v>0</v>
          </cell>
          <cell r="L42">
            <v>0.62</v>
          </cell>
          <cell r="O42">
            <v>0.62</v>
          </cell>
        </row>
        <row r="43">
          <cell r="A43">
            <v>560072</v>
          </cell>
          <cell r="B43" t="str">
            <v>ПЕРЕВОЛОЦКАЯ РБ</v>
          </cell>
          <cell r="C43">
            <v>2378</v>
          </cell>
          <cell r="D43">
            <v>614</v>
          </cell>
          <cell r="E43">
            <v>19727</v>
          </cell>
          <cell r="F43">
            <v>5284</v>
          </cell>
          <cell r="G43">
            <v>0.1205</v>
          </cell>
          <cell r="H43">
            <v>0.1162</v>
          </cell>
          <cell r="I43">
            <v>1.85</v>
          </cell>
          <cell r="J43">
            <v>2.5</v>
          </cell>
          <cell r="K43">
            <v>1.46</v>
          </cell>
          <cell r="L43">
            <v>0.53</v>
          </cell>
          <cell r="O43">
            <v>1.99</v>
          </cell>
        </row>
        <row r="44">
          <cell r="A44">
            <v>560073</v>
          </cell>
          <cell r="B44" t="str">
            <v>ПОНОМАРЕВСКАЯ РБ</v>
          </cell>
          <cell r="C44">
            <v>1407</v>
          </cell>
          <cell r="D44">
            <v>190</v>
          </cell>
          <cell r="E44">
            <v>11073</v>
          </cell>
          <cell r="F44">
            <v>2262</v>
          </cell>
          <cell r="G44">
            <v>0.12709999999999999</v>
          </cell>
          <cell r="H44">
            <v>8.4000000000000005E-2</v>
          </cell>
          <cell r="I44">
            <v>1.36</v>
          </cell>
          <cell r="J44">
            <v>2.5</v>
          </cell>
          <cell r="K44">
            <v>1.1299999999999999</v>
          </cell>
          <cell r="L44">
            <v>0.43</v>
          </cell>
          <cell r="O44">
            <v>1.56</v>
          </cell>
        </row>
        <row r="45">
          <cell r="A45">
            <v>560074</v>
          </cell>
          <cell r="B45" t="str">
            <v>САКМАРСКАЯ  РБ</v>
          </cell>
          <cell r="C45">
            <v>2334</v>
          </cell>
          <cell r="D45">
            <v>610</v>
          </cell>
          <cell r="E45">
            <v>17729</v>
          </cell>
          <cell r="F45">
            <v>5632</v>
          </cell>
          <cell r="G45">
            <v>0.13159999999999999</v>
          </cell>
          <cell r="H45">
            <v>0.10829999999999999</v>
          </cell>
          <cell r="I45">
            <v>1.03</v>
          </cell>
          <cell r="J45">
            <v>2.5</v>
          </cell>
          <cell r="K45">
            <v>0.78</v>
          </cell>
          <cell r="L45">
            <v>0.6</v>
          </cell>
          <cell r="O45">
            <v>1.38</v>
          </cell>
        </row>
        <row r="46">
          <cell r="A46">
            <v>560075</v>
          </cell>
          <cell r="B46" t="str">
            <v>САРАКТАШСКАЯ РБ</v>
          </cell>
          <cell r="C46">
            <v>3726</v>
          </cell>
          <cell r="D46">
            <v>762</v>
          </cell>
          <cell r="E46">
            <v>29917</v>
          </cell>
          <cell r="F46">
            <v>8987</v>
          </cell>
          <cell r="G46">
            <v>0.1245</v>
          </cell>
          <cell r="H46">
            <v>8.48E-2</v>
          </cell>
          <cell r="I46">
            <v>1.55</v>
          </cell>
          <cell r="J46">
            <v>2.5</v>
          </cell>
          <cell r="K46">
            <v>1.19</v>
          </cell>
          <cell r="L46">
            <v>0.57999999999999996</v>
          </cell>
          <cell r="O46">
            <v>1.77</v>
          </cell>
        </row>
        <row r="47">
          <cell r="A47">
            <v>560076</v>
          </cell>
          <cell r="B47" t="str">
            <v>СВЕТЛИНСКАЯ РБ</v>
          </cell>
          <cell r="C47">
            <v>1040</v>
          </cell>
          <cell r="D47">
            <v>327</v>
          </cell>
          <cell r="E47">
            <v>9046</v>
          </cell>
          <cell r="F47">
            <v>2464</v>
          </cell>
          <cell r="G47">
            <v>0.115</v>
          </cell>
          <cell r="H47">
            <v>0.13270000000000001</v>
          </cell>
          <cell r="I47">
            <v>2.2599999999999998</v>
          </cell>
          <cell r="J47">
            <v>2.33</v>
          </cell>
          <cell r="K47">
            <v>1.79</v>
          </cell>
          <cell r="L47">
            <v>0.49</v>
          </cell>
          <cell r="O47">
            <v>2.2799999999999998</v>
          </cell>
        </row>
        <row r="48">
          <cell r="A48">
            <v>560077</v>
          </cell>
          <cell r="B48" t="str">
            <v>СЕВЕРНАЯ РБ</v>
          </cell>
          <cell r="C48">
            <v>1097</v>
          </cell>
          <cell r="D48">
            <v>254</v>
          </cell>
          <cell r="E48">
            <v>10808</v>
          </cell>
          <cell r="F48">
            <v>2160</v>
          </cell>
          <cell r="G48">
            <v>0.10150000000000001</v>
          </cell>
          <cell r="H48">
            <v>0.1176</v>
          </cell>
          <cell r="I48">
            <v>2.5</v>
          </cell>
          <cell r="J48">
            <v>2.5</v>
          </cell>
          <cell r="K48">
            <v>2.08</v>
          </cell>
          <cell r="L48">
            <v>0.43</v>
          </cell>
          <cell r="O48">
            <v>2.5</v>
          </cell>
        </row>
        <row r="49">
          <cell r="A49">
            <v>560078</v>
          </cell>
          <cell r="B49" t="str">
            <v>СОЛЬ-ИЛЕЦКАЯ ГБ</v>
          </cell>
          <cell r="C49">
            <v>4053</v>
          </cell>
          <cell r="D49">
            <v>1388</v>
          </cell>
          <cell r="E49">
            <v>34309</v>
          </cell>
          <cell r="F49">
            <v>11534</v>
          </cell>
          <cell r="G49">
            <v>0.1181</v>
          </cell>
          <cell r="H49">
            <v>0.1203</v>
          </cell>
          <cell r="I49">
            <v>2.0299999999999998</v>
          </cell>
          <cell r="J49">
            <v>2.48</v>
          </cell>
          <cell r="K49">
            <v>1.52</v>
          </cell>
          <cell r="L49">
            <v>0.62</v>
          </cell>
          <cell r="O49">
            <v>2.14</v>
          </cell>
        </row>
        <row r="50">
          <cell r="A50">
            <v>560079</v>
          </cell>
          <cell r="B50" t="str">
            <v>СОРОЧИНСКАЯ ГБ</v>
          </cell>
          <cell r="C50">
            <v>3839</v>
          </cell>
          <cell r="D50">
            <v>1307</v>
          </cell>
          <cell r="E50">
            <v>33238</v>
          </cell>
          <cell r="F50">
            <v>9650</v>
          </cell>
          <cell r="G50">
            <v>0.11550000000000001</v>
          </cell>
          <cell r="H50">
            <v>0.13539999999999999</v>
          </cell>
          <cell r="I50">
            <v>2.2200000000000002</v>
          </cell>
          <cell r="J50">
            <v>2.2999999999999998</v>
          </cell>
          <cell r="K50">
            <v>1.71</v>
          </cell>
          <cell r="L50">
            <v>0.53</v>
          </cell>
          <cell r="O50">
            <v>2.2400000000000002</v>
          </cell>
        </row>
        <row r="51">
          <cell r="A51">
            <v>560080</v>
          </cell>
          <cell r="B51" t="str">
            <v>ТАШЛИНСКАЯ РБ</v>
          </cell>
          <cell r="C51">
            <v>1901</v>
          </cell>
          <cell r="D51">
            <v>643</v>
          </cell>
          <cell r="E51">
            <v>17537</v>
          </cell>
          <cell r="F51">
            <v>5228</v>
          </cell>
          <cell r="G51">
            <v>0.1084</v>
          </cell>
          <cell r="H51">
            <v>0.123</v>
          </cell>
          <cell r="I51">
            <v>2.5</v>
          </cell>
          <cell r="J51">
            <v>2.4500000000000002</v>
          </cell>
          <cell r="K51">
            <v>1.93</v>
          </cell>
          <cell r="L51">
            <v>0.56000000000000005</v>
          </cell>
          <cell r="O51">
            <v>2.4900000000000002</v>
          </cell>
        </row>
        <row r="52">
          <cell r="A52">
            <v>560081</v>
          </cell>
          <cell r="B52" t="str">
            <v>ТОЦКАЯ РБ</v>
          </cell>
          <cell r="C52">
            <v>2318</v>
          </cell>
          <cell r="D52">
            <v>762</v>
          </cell>
          <cell r="E52">
            <v>19828</v>
          </cell>
          <cell r="F52">
            <v>6412</v>
          </cell>
          <cell r="G52">
            <v>0.1169</v>
          </cell>
          <cell r="H52">
            <v>0.1188</v>
          </cell>
          <cell r="I52">
            <v>2.12</v>
          </cell>
          <cell r="J52">
            <v>2.5</v>
          </cell>
          <cell r="K52">
            <v>1.61</v>
          </cell>
          <cell r="L52">
            <v>0.6</v>
          </cell>
          <cell r="O52">
            <v>2.21</v>
          </cell>
        </row>
        <row r="53">
          <cell r="A53">
            <v>560082</v>
          </cell>
          <cell r="B53" t="str">
            <v>ТЮЛЬГАНСКАЯ РБ</v>
          </cell>
          <cell r="C53">
            <v>1843</v>
          </cell>
          <cell r="D53">
            <v>508</v>
          </cell>
          <cell r="E53">
            <v>15563</v>
          </cell>
          <cell r="F53">
            <v>3876</v>
          </cell>
          <cell r="G53">
            <v>0.11840000000000001</v>
          </cell>
          <cell r="H53">
            <v>0.13109999999999999</v>
          </cell>
          <cell r="I53">
            <v>2</v>
          </cell>
          <cell r="J53">
            <v>2.35</v>
          </cell>
          <cell r="K53">
            <v>1.6</v>
          </cell>
          <cell r="L53">
            <v>0.47</v>
          </cell>
          <cell r="O53">
            <v>2.0699999999999998</v>
          </cell>
        </row>
        <row r="54">
          <cell r="A54">
            <v>560083</v>
          </cell>
          <cell r="B54" t="str">
            <v>ШАРЛЫКСКАЯ РБ</v>
          </cell>
          <cell r="C54">
            <v>1815</v>
          </cell>
          <cell r="D54">
            <v>461</v>
          </cell>
          <cell r="E54">
            <v>14173</v>
          </cell>
          <cell r="F54">
            <v>3295</v>
          </cell>
          <cell r="G54">
            <v>0.12809999999999999</v>
          </cell>
          <cell r="H54">
            <v>0.1399</v>
          </cell>
          <cell r="I54">
            <v>1.29</v>
          </cell>
          <cell r="J54">
            <v>2.25</v>
          </cell>
          <cell r="K54">
            <v>1.04</v>
          </cell>
          <cell r="L54">
            <v>0.43</v>
          </cell>
          <cell r="O54">
            <v>1.47</v>
          </cell>
        </row>
        <row r="55">
          <cell r="A55">
            <v>560084</v>
          </cell>
          <cell r="B55" t="str">
            <v>ЯСНЕНСКАЯ ГБ</v>
          </cell>
          <cell r="C55">
            <v>2189</v>
          </cell>
          <cell r="D55">
            <v>892</v>
          </cell>
          <cell r="E55">
            <v>20923</v>
          </cell>
          <cell r="F55">
            <v>7115</v>
          </cell>
          <cell r="G55">
            <v>0.1046</v>
          </cell>
          <cell r="H55">
            <v>0.12540000000000001</v>
          </cell>
          <cell r="I55">
            <v>2.5</v>
          </cell>
          <cell r="J55">
            <v>2.42</v>
          </cell>
          <cell r="K55">
            <v>1.88</v>
          </cell>
          <cell r="L55">
            <v>0.61</v>
          </cell>
          <cell r="O55">
            <v>2.4900000000000002</v>
          </cell>
        </row>
        <row r="56">
          <cell r="A56">
            <v>560085</v>
          </cell>
          <cell r="B56" t="str">
            <v>СТУДЕНЧЕСКАЯ ПОЛИКЛИНИКА ОГУ</v>
          </cell>
          <cell r="C56">
            <v>377</v>
          </cell>
          <cell r="D56">
            <v>18</v>
          </cell>
          <cell r="E56">
            <v>9578</v>
          </cell>
          <cell r="F56">
            <v>497</v>
          </cell>
          <cell r="G56">
            <v>3.9399999999999998E-2</v>
          </cell>
          <cell r="H56">
            <v>3.6200000000000003E-2</v>
          </cell>
          <cell r="I56">
            <v>2.5</v>
          </cell>
          <cell r="J56">
            <v>2.5</v>
          </cell>
          <cell r="K56">
            <v>2.38</v>
          </cell>
          <cell r="L56">
            <v>0.13</v>
          </cell>
          <cell r="O56">
            <v>2.5</v>
          </cell>
        </row>
        <row r="57">
          <cell r="A57">
            <v>560086</v>
          </cell>
          <cell r="B57" t="str">
            <v>ОРЕНБУРГ ОКБ НА СТ. ОРЕНБУРГ</v>
          </cell>
          <cell r="C57">
            <v>2232</v>
          </cell>
          <cell r="D57">
            <v>50</v>
          </cell>
          <cell r="E57">
            <v>18098</v>
          </cell>
          <cell r="F57">
            <v>604</v>
          </cell>
          <cell r="G57">
            <v>0.12330000000000001</v>
          </cell>
          <cell r="H57">
            <v>8.2799999999999999E-2</v>
          </cell>
          <cell r="I57">
            <v>1.64</v>
          </cell>
          <cell r="J57">
            <v>2.5</v>
          </cell>
          <cell r="K57">
            <v>1.59</v>
          </cell>
          <cell r="L57">
            <v>0.08</v>
          </cell>
          <cell r="O57">
            <v>1.67</v>
          </cell>
        </row>
        <row r="58">
          <cell r="A58">
            <v>560087</v>
          </cell>
          <cell r="B58" t="str">
            <v>ОРСКАЯ УБ НА СТ. ОРСК</v>
          </cell>
          <cell r="C58">
            <v>2060</v>
          </cell>
          <cell r="D58">
            <v>0</v>
          </cell>
          <cell r="E58">
            <v>24185</v>
          </cell>
          <cell r="F58">
            <v>3</v>
          </cell>
          <cell r="G58">
            <v>8.5199999999999998E-2</v>
          </cell>
          <cell r="H58">
            <v>0</v>
          </cell>
          <cell r="I58">
            <v>2.5</v>
          </cell>
          <cell r="J58">
            <v>0</v>
          </cell>
          <cell r="K58">
            <v>2.5</v>
          </cell>
          <cell r="L58">
            <v>0</v>
          </cell>
          <cell r="O58">
            <v>2.5</v>
          </cell>
        </row>
        <row r="59">
          <cell r="A59">
            <v>560088</v>
          </cell>
          <cell r="B59" t="str">
            <v>БУЗУЛУКСКАЯ УЗЛ.  Б-ЦА НА СТ.  БУЗУЛУК</v>
          </cell>
          <cell r="C59">
            <v>415</v>
          </cell>
          <cell r="D59">
            <v>0</v>
          </cell>
          <cell r="E59">
            <v>5738</v>
          </cell>
          <cell r="F59">
            <v>0</v>
          </cell>
          <cell r="G59">
            <v>7.2300000000000003E-2</v>
          </cell>
          <cell r="H59">
            <v>0</v>
          </cell>
          <cell r="I59">
            <v>2.5</v>
          </cell>
          <cell r="J59">
            <v>0</v>
          </cell>
          <cell r="K59">
            <v>2.5</v>
          </cell>
          <cell r="L59">
            <v>0</v>
          </cell>
          <cell r="O59">
            <v>2.5</v>
          </cell>
        </row>
        <row r="60">
          <cell r="A60">
            <v>560089</v>
          </cell>
          <cell r="B60" t="str">
            <v>АБДУЛИНСКАЯ УЗЛ. ПОЛ-КА НА СТ. АБДУЛИНО</v>
          </cell>
          <cell r="C60">
            <v>377</v>
          </cell>
          <cell r="D60">
            <v>0</v>
          </cell>
          <cell r="E60">
            <v>3783</v>
          </cell>
          <cell r="F60">
            <v>0</v>
          </cell>
          <cell r="G60">
            <v>9.9699999999999997E-2</v>
          </cell>
          <cell r="H60">
            <v>0</v>
          </cell>
          <cell r="I60">
            <v>2.5</v>
          </cell>
          <cell r="J60">
            <v>0</v>
          </cell>
          <cell r="K60">
            <v>2.5</v>
          </cell>
          <cell r="L60">
            <v>0</v>
          </cell>
          <cell r="O60">
            <v>2.5</v>
          </cell>
        </row>
        <row r="61">
          <cell r="A61">
            <v>560096</v>
          </cell>
          <cell r="B61" t="str">
            <v>ОРЕНБУРГ ФИЛИАЛ № 3 ФГКУ "426 ВГ" МО РФ</v>
          </cell>
          <cell r="C61">
            <v>31</v>
          </cell>
          <cell r="D61">
            <v>5</v>
          </cell>
          <cell r="E61">
            <v>478</v>
          </cell>
          <cell r="F61">
            <v>26</v>
          </cell>
          <cell r="G61">
            <v>6.4899999999999999E-2</v>
          </cell>
          <cell r="H61">
            <v>0.1923</v>
          </cell>
          <cell r="I61">
            <v>2.5</v>
          </cell>
          <cell r="J61">
            <v>1.64</v>
          </cell>
          <cell r="K61">
            <v>2.38</v>
          </cell>
          <cell r="L61">
            <v>0.08</v>
          </cell>
          <cell r="O61">
            <v>2.46</v>
          </cell>
        </row>
        <row r="62">
          <cell r="A62">
            <v>560098</v>
          </cell>
          <cell r="B62" t="str">
            <v xml:space="preserve">ФКУЗ МСЧ-56 ФСИН РОССИИ </v>
          </cell>
          <cell r="C62">
            <v>262</v>
          </cell>
          <cell r="D62">
            <v>0</v>
          </cell>
          <cell r="E62">
            <v>6471</v>
          </cell>
          <cell r="F62">
            <v>0</v>
          </cell>
          <cell r="G62">
            <v>4.0500000000000001E-2</v>
          </cell>
          <cell r="H62">
            <v>0</v>
          </cell>
          <cell r="I62">
            <v>2.5</v>
          </cell>
          <cell r="J62">
            <v>0</v>
          </cell>
          <cell r="K62">
            <v>2.5</v>
          </cell>
          <cell r="L62">
            <v>0</v>
          </cell>
          <cell r="O62">
            <v>2.5</v>
          </cell>
        </row>
        <row r="63">
          <cell r="A63">
            <v>560099</v>
          </cell>
          <cell r="B63" t="str">
            <v>МСЧ МВД ПО ОРЕНБУРГСКОЙ ОБЛАСТИ</v>
          </cell>
          <cell r="C63">
            <v>256</v>
          </cell>
          <cell r="D63">
            <v>6</v>
          </cell>
          <cell r="E63">
            <v>2299</v>
          </cell>
          <cell r="F63">
            <v>154</v>
          </cell>
          <cell r="G63">
            <v>0.1114</v>
          </cell>
          <cell r="H63">
            <v>3.9E-2</v>
          </cell>
          <cell r="I63">
            <v>2.5</v>
          </cell>
          <cell r="J63">
            <v>2.5</v>
          </cell>
          <cell r="K63">
            <v>2.35</v>
          </cell>
          <cell r="L63">
            <v>0.15</v>
          </cell>
          <cell r="O63">
            <v>2.5</v>
          </cell>
        </row>
        <row r="64">
          <cell r="A64">
            <v>560205</v>
          </cell>
          <cell r="B64" t="str">
            <v>ООО "КДЦ"</v>
          </cell>
          <cell r="C64">
            <v>0</v>
          </cell>
          <cell r="D64">
            <v>0</v>
          </cell>
          <cell r="E64">
            <v>5</v>
          </cell>
          <cell r="F64">
            <v>1</v>
          </cell>
          <cell r="G64">
            <v>0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O64">
            <v>0</v>
          </cell>
        </row>
        <row r="65">
          <cell r="A65">
            <v>560206</v>
          </cell>
          <cell r="B65" t="str">
            <v>НОВОТРОИЦК БОЛЬНИЦА СКОРОЙ МЕДИЦИНСКОЙ ПОМОЩИ</v>
          </cell>
          <cell r="C65">
            <v>6865</v>
          </cell>
          <cell r="D65">
            <v>4</v>
          </cell>
          <cell r="E65">
            <v>73765</v>
          </cell>
          <cell r="F65">
            <v>46</v>
          </cell>
          <cell r="G65">
            <v>9.3100000000000002E-2</v>
          </cell>
          <cell r="H65">
            <v>8.6999999999999994E-2</v>
          </cell>
          <cell r="I65">
            <v>2.5</v>
          </cell>
          <cell r="J65">
            <v>2.5</v>
          </cell>
          <cell r="K65">
            <v>2.5</v>
          </cell>
          <cell r="L65">
            <v>0</v>
          </cell>
          <cell r="O65">
            <v>2.5</v>
          </cell>
        </row>
        <row r="66">
          <cell r="A66">
            <v>560214</v>
          </cell>
          <cell r="B66" t="str">
            <v>БУЗУЛУКСКАЯ БОЛЬНИЦА СКОРОЙ МЕДИЦИНСКОЙ ПОМОЩИ</v>
          </cell>
          <cell r="C66">
            <v>8056</v>
          </cell>
          <cell r="D66">
            <v>2362</v>
          </cell>
          <cell r="E66">
            <v>82573</v>
          </cell>
          <cell r="F66">
            <v>26249</v>
          </cell>
          <cell r="G66">
            <v>9.7600000000000006E-2</v>
          </cell>
          <cell r="H66">
            <v>0.09</v>
          </cell>
          <cell r="I66">
            <v>2.5</v>
          </cell>
          <cell r="J66">
            <v>2.5</v>
          </cell>
          <cell r="K66">
            <v>1.9</v>
          </cell>
          <cell r="L66">
            <v>0.6</v>
          </cell>
          <cell r="O66">
            <v>2.5</v>
          </cell>
        </row>
      </sheetData>
      <sheetData sheetId="7">
        <row r="6">
          <cell r="A6">
            <v>560002</v>
          </cell>
          <cell r="B6" t="str">
            <v>ОРЕНБУРГ ОБЛАСТНАЯ КБ  № 2</v>
          </cell>
          <cell r="O6">
            <v>0</v>
          </cell>
        </row>
        <row r="7">
          <cell r="A7">
            <v>560014</v>
          </cell>
          <cell r="B7" t="str">
            <v>ОРЕНБУРГ ФГБОУ ВО ОРГМУ МИНЗДРАВА</v>
          </cell>
          <cell r="O7">
            <v>0</v>
          </cell>
        </row>
        <row r="8">
          <cell r="A8">
            <v>560017</v>
          </cell>
          <cell r="B8" t="str">
            <v>ОРЕНБУРГ ГБУЗ ГКБ №1</v>
          </cell>
          <cell r="O8">
            <v>0</v>
          </cell>
        </row>
        <row r="9">
          <cell r="A9">
            <v>560019</v>
          </cell>
          <cell r="B9" t="str">
            <v>ОРЕНБУРГ ГАУЗ ГКБ  №3</v>
          </cell>
          <cell r="O9">
            <v>0</v>
          </cell>
        </row>
        <row r="10">
          <cell r="A10">
            <v>560021</v>
          </cell>
          <cell r="B10" t="str">
            <v>ОРЕНБУРГ ГБУЗ ГКБ № 5</v>
          </cell>
          <cell r="O10">
            <v>0</v>
          </cell>
        </row>
        <row r="11">
          <cell r="A11">
            <v>560022</v>
          </cell>
          <cell r="B11" t="str">
            <v>ОРЕНБУРГ ГАУЗ ГКБ  №6</v>
          </cell>
          <cell r="O11">
            <v>0</v>
          </cell>
        </row>
        <row r="12">
          <cell r="A12">
            <v>560024</v>
          </cell>
          <cell r="B12" t="str">
            <v>ОРЕНБУРГ ГАУЗ ДГКБ</v>
          </cell>
          <cell r="O12">
            <v>0</v>
          </cell>
        </row>
        <row r="13">
          <cell r="A13">
            <v>560026</v>
          </cell>
          <cell r="B13" t="str">
            <v>ОРЕНБУРГ ГАУЗ ГКБ ИМ. ПИРОГОВА Н.И.</v>
          </cell>
          <cell r="O13">
            <v>0</v>
          </cell>
        </row>
        <row r="14">
          <cell r="A14">
            <v>560032</v>
          </cell>
          <cell r="B14" t="str">
            <v>ОРСКАЯ ГАУЗ ГБ № 2</v>
          </cell>
          <cell r="O14">
            <v>0</v>
          </cell>
        </row>
        <row r="15">
          <cell r="A15">
            <v>560033</v>
          </cell>
          <cell r="B15" t="str">
            <v>ОРСКАЯ ГАУЗ ГБ № 3</v>
          </cell>
          <cell r="O15">
            <v>0</v>
          </cell>
        </row>
        <row r="16">
          <cell r="A16">
            <v>560034</v>
          </cell>
          <cell r="B16" t="str">
            <v>ОРСКАЯ ГАУЗ ГБ № 4</v>
          </cell>
          <cell r="O16">
            <v>0</v>
          </cell>
        </row>
        <row r="17">
          <cell r="A17">
            <v>560035</v>
          </cell>
          <cell r="B17" t="str">
            <v>ОРСКАЯ ГАУЗ ГБ № 5</v>
          </cell>
          <cell r="O17">
            <v>0</v>
          </cell>
        </row>
        <row r="18">
          <cell r="A18">
            <v>560036</v>
          </cell>
          <cell r="B18" t="str">
            <v>ОРСКАЯ ГАУЗ ГБ № 1</v>
          </cell>
          <cell r="O18">
            <v>0</v>
          </cell>
        </row>
        <row r="19">
          <cell r="A19">
            <v>560041</v>
          </cell>
          <cell r="B19" t="str">
            <v>НОВОТРОИЦКАЯ ГАУЗ ДГБ</v>
          </cell>
          <cell r="O19">
            <v>0</v>
          </cell>
        </row>
        <row r="20">
          <cell r="A20">
            <v>560043</v>
          </cell>
          <cell r="B20" t="str">
            <v>МЕДНОГОРСКАЯ ГБ</v>
          </cell>
          <cell r="O20">
            <v>0</v>
          </cell>
        </row>
        <row r="21">
          <cell r="A21">
            <v>560045</v>
          </cell>
          <cell r="B21" t="str">
            <v>БУГУРУСЛАНСКАЯ ГБ</v>
          </cell>
          <cell r="O21">
            <v>0</v>
          </cell>
        </row>
        <row r="22">
          <cell r="A22">
            <v>560047</v>
          </cell>
          <cell r="B22" t="str">
            <v>БУГУРУСЛАНСКАЯ РБ</v>
          </cell>
          <cell r="O22">
            <v>0</v>
          </cell>
        </row>
        <row r="23">
          <cell r="A23">
            <v>560052</v>
          </cell>
          <cell r="B23" t="str">
            <v>АБДУЛИНСКАЯ ГБ</v>
          </cell>
          <cell r="O23">
            <v>0</v>
          </cell>
        </row>
        <row r="24">
          <cell r="A24">
            <v>560053</v>
          </cell>
          <cell r="B24" t="str">
            <v>АДАМОВСКАЯ РБ</v>
          </cell>
          <cell r="O24">
            <v>0</v>
          </cell>
        </row>
        <row r="25">
          <cell r="A25">
            <v>560054</v>
          </cell>
          <cell r="B25" t="str">
            <v>АКБУЛАКСКАЯ РБ</v>
          </cell>
          <cell r="O25">
            <v>0</v>
          </cell>
        </row>
        <row r="26">
          <cell r="A26">
            <v>560055</v>
          </cell>
          <cell r="B26" t="str">
            <v>АЛЕКСАНДРОВСКАЯ РБ</v>
          </cell>
          <cell r="O26">
            <v>0</v>
          </cell>
        </row>
        <row r="27">
          <cell r="A27">
            <v>560056</v>
          </cell>
          <cell r="B27" t="str">
            <v>АСЕКЕЕВСКАЯ РБ</v>
          </cell>
          <cell r="O27">
            <v>0</v>
          </cell>
        </row>
        <row r="28">
          <cell r="A28">
            <v>560057</v>
          </cell>
          <cell r="B28" t="str">
            <v>БЕЛЯЕВСКАЯ РБ</v>
          </cell>
          <cell r="O28">
            <v>0</v>
          </cell>
        </row>
        <row r="29">
          <cell r="A29">
            <v>560058</v>
          </cell>
          <cell r="B29" t="str">
            <v>ГАЙСКАЯ ГБ</v>
          </cell>
          <cell r="O29">
            <v>0</v>
          </cell>
        </row>
        <row r="30">
          <cell r="A30">
            <v>560059</v>
          </cell>
          <cell r="B30" t="str">
            <v>ГРАЧЕВСКАЯ РБ</v>
          </cell>
          <cell r="O30">
            <v>0</v>
          </cell>
        </row>
        <row r="31">
          <cell r="A31">
            <v>560060</v>
          </cell>
          <cell r="B31" t="str">
            <v>ДОМБАРОВСКАЯ РБ</v>
          </cell>
          <cell r="O31">
            <v>0</v>
          </cell>
        </row>
        <row r="32">
          <cell r="A32">
            <v>560061</v>
          </cell>
          <cell r="B32" t="str">
            <v>ИЛЕКСКАЯ РБ</v>
          </cell>
          <cell r="O32">
            <v>0</v>
          </cell>
        </row>
        <row r="33">
          <cell r="A33">
            <v>560062</v>
          </cell>
          <cell r="B33" t="str">
            <v>КВАРКЕНСКАЯ РБ</v>
          </cell>
          <cell r="O33">
            <v>0</v>
          </cell>
        </row>
        <row r="34">
          <cell r="A34">
            <v>560063</v>
          </cell>
          <cell r="B34" t="str">
            <v>КРАСНОГВАРДЕЙСКАЯ РБ</v>
          </cell>
          <cell r="O34">
            <v>0</v>
          </cell>
        </row>
        <row r="35">
          <cell r="A35">
            <v>560064</v>
          </cell>
          <cell r="B35" t="str">
            <v>КУВАНДЫКСКАЯ ГБ</v>
          </cell>
          <cell r="O35">
            <v>0</v>
          </cell>
        </row>
        <row r="36">
          <cell r="A36">
            <v>560065</v>
          </cell>
          <cell r="B36" t="str">
            <v>КУРМАНАЕВСКАЯ РБ</v>
          </cell>
          <cell r="O36">
            <v>0</v>
          </cell>
        </row>
        <row r="37">
          <cell r="A37">
            <v>560066</v>
          </cell>
          <cell r="B37" t="str">
            <v>МАТВЕЕВСКАЯ РБ</v>
          </cell>
          <cell r="O37">
            <v>0</v>
          </cell>
        </row>
        <row r="38">
          <cell r="A38">
            <v>560067</v>
          </cell>
          <cell r="B38" t="str">
            <v>НОВООРСКАЯ РБ</v>
          </cell>
          <cell r="O38">
            <v>0</v>
          </cell>
        </row>
        <row r="39">
          <cell r="A39">
            <v>560068</v>
          </cell>
          <cell r="B39" t="str">
            <v>НОВОСЕРГИЕВСКАЯ РБ</v>
          </cell>
          <cell r="O39">
            <v>0</v>
          </cell>
        </row>
        <row r="40">
          <cell r="A40">
            <v>560069</v>
          </cell>
          <cell r="B40" t="str">
            <v>ОКТЯБРЬСКАЯ РБ</v>
          </cell>
          <cell r="O40">
            <v>0</v>
          </cell>
        </row>
        <row r="41">
          <cell r="A41">
            <v>560070</v>
          </cell>
          <cell r="B41" t="str">
            <v>ОРЕНБУРГСКАЯ РБ</v>
          </cell>
          <cell r="O41">
            <v>0</v>
          </cell>
        </row>
        <row r="42">
          <cell r="A42">
            <v>560071</v>
          </cell>
          <cell r="B42" t="str">
            <v>ПЕРВОМАЙСКАЯ РБ</v>
          </cell>
          <cell r="O42">
            <v>0</v>
          </cell>
        </row>
        <row r="43">
          <cell r="A43">
            <v>560072</v>
          </cell>
          <cell r="B43" t="str">
            <v>ПЕРЕВОЛОЦКАЯ РБ</v>
          </cell>
          <cell r="O43">
            <v>0</v>
          </cell>
        </row>
        <row r="44">
          <cell r="A44">
            <v>560073</v>
          </cell>
          <cell r="B44" t="str">
            <v>ПОНОМАРЕВСКАЯ РБ</v>
          </cell>
          <cell r="O44">
            <v>0</v>
          </cell>
        </row>
        <row r="45">
          <cell r="A45">
            <v>560074</v>
          </cell>
          <cell r="B45" t="str">
            <v>САКМАРСКАЯ  РБ</v>
          </cell>
          <cell r="O45">
            <v>0</v>
          </cell>
        </row>
        <row r="46">
          <cell r="A46">
            <v>560075</v>
          </cell>
          <cell r="B46" t="str">
            <v>САРАКТАШСКАЯ РБ</v>
          </cell>
          <cell r="O46">
            <v>0</v>
          </cell>
        </row>
        <row r="47">
          <cell r="A47">
            <v>560076</v>
          </cell>
          <cell r="B47" t="str">
            <v>СВЕТЛИНСКАЯ РБ</v>
          </cell>
          <cell r="O47">
            <v>0</v>
          </cell>
        </row>
        <row r="48">
          <cell r="A48">
            <v>560077</v>
          </cell>
          <cell r="B48" t="str">
            <v>СЕВЕРНАЯ РБ</v>
          </cell>
          <cell r="O48">
            <v>0</v>
          </cell>
        </row>
        <row r="49">
          <cell r="A49">
            <v>560078</v>
          </cell>
          <cell r="B49" t="str">
            <v>СОЛЬ-ИЛЕЦКАЯ ГБ</v>
          </cell>
          <cell r="O49">
            <v>0</v>
          </cell>
        </row>
        <row r="50">
          <cell r="A50">
            <v>560079</v>
          </cell>
          <cell r="B50" t="str">
            <v>СОРОЧИНСКАЯ ГБ</v>
          </cell>
          <cell r="O50">
            <v>0</v>
          </cell>
        </row>
        <row r="51">
          <cell r="A51">
            <v>560080</v>
          </cell>
          <cell r="B51" t="str">
            <v>ТАШЛИНСКАЯ РБ</v>
          </cell>
          <cell r="O51">
            <v>0</v>
          </cell>
        </row>
        <row r="52">
          <cell r="A52">
            <v>560081</v>
          </cell>
          <cell r="B52" t="str">
            <v>ТОЦКАЯ РБ</v>
          </cell>
          <cell r="O52">
            <v>0</v>
          </cell>
        </row>
        <row r="53">
          <cell r="A53">
            <v>560082</v>
          </cell>
          <cell r="B53" t="str">
            <v>ТЮЛЬГАНСКАЯ РБ</v>
          </cell>
          <cell r="O53">
            <v>0</v>
          </cell>
        </row>
        <row r="54">
          <cell r="A54">
            <v>560083</v>
          </cell>
          <cell r="B54" t="str">
            <v>ШАРЛЫКСКАЯ РБ</v>
          </cell>
          <cell r="O54">
            <v>0</v>
          </cell>
        </row>
        <row r="55">
          <cell r="A55">
            <v>560084</v>
          </cell>
          <cell r="B55" t="str">
            <v>ЯСНЕНСКАЯ ГБ</v>
          </cell>
          <cell r="O55">
            <v>0</v>
          </cell>
        </row>
        <row r="56">
          <cell r="A56">
            <v>560085</v>
          </cell>
          <cell r="B56" t="str">
            <v>СТУДЕНЧЕСКАЯ ПОЛИКЛИНИКА ОГУ</v>
          </cell>
          <cell r="O56">
            <v>0</v>
          </cell>
        </row>
        <row r="57">
          <cell r="A57">
            <v>560086</v>
          </cell>
          <cell r="B57" t="str">
            <v>ОРЕНБУРГ ОКБ НА СТ. ОРЕНБУРГ</v>
          </cell>
          <cell r="O57">
            <v>0</v>
          </cell>
        </row>
        <row r="58">
          <cell r="A58">
            <v>560087</v>
          </cell>
          <cell r="B58" t="str">
            <v>ОРСКАЯ УБ НА СТ. ОРСК</v>
          </cell>
          <cell r="O58">
            <v>0</v>
          </cell>
        </row>
        <row r="59">
          <cell r="A59">
            <v>560088</v>
          </cell>
          <cell r="B59" t="str">
            <v>БУЗУЛУКСКАЯ УЗЛ.  Б-ЦА НА СТ.  БУЗУЛУК</v>
          </cell>
          <cell r="O59">
            <v>0</v>
          </cell>
        </row>
        <row r="60">
          <cell r="A60">
            <v>560089</v>
          </cell>
          <cell r="B60" t="str">
            <v>АБДУЛИНСКАЯ УЗЛ. ПОЛ-КА НА СТ. АБДУЛИНО</v>
          </cell>
          <cell r="O60">
            <v>0</v>
          </cell>
        </row>
        <row r="61">
          <cell r="A61">
            <v>560096</v>
          </cell>
          <cell r="B61" t="str">
            <v>ОРЕНБУРГ ФИЛИАЛ № 3 ФГКУ "426 ВГ" МО РФ</v>
          </cell>
          <cell r="O61">
            <v>0</v>
          </cell>
        </row>
        <row r="62">
          <cell r="A62">
            <v>560098</v>
          </cell>
          <cell r="B62" t="str">
            <v xml:space="preserve">ФКУЗ МСЧ-56 ФСИН РОССИИ </v>
          </cell>
          <cell r="O62">
            <v>0</v>
          </cell>
        </row>
        <row r="63">
          <cell r="A63">
            <v>560099</v>
          </cell>
          <cell r="B63" t="str">
            <v>МСЧ МВД ПО ОРЕНБУРГСКОЙ ОБЛАСТИ</v>
          </cell>
          <cell r="O63">
            <v>0</v>
          </cell>
        </row>
        <row r="64">
          <cell r="A64">
            <v>560206</v>
          </cell>
          <cell r="B64" t="str">
            <v>НОВОТРОИЦК БОЛЬНИЦА СКОРОЙ МЕДИЦИНСКОЙ ПОМОЩИ</v>
          </cell>
          <cell r="O64">
            <v>0</v>
          </cell>
        </row>
        <row r="65">
          <cell r="A65">
            <v>560214</v>
          </cell>
          <cell r="B65" t="str">
            <v>БУЗУЛУКСКАЯ БОЛЬНИЦА СКОРОЙ МЕДИЦИНСКОЙ ПОМОЩИ</v>
          </cell>
          <cell r="O65">
            <v>0</v>
          </cell>
        </row>
      </sheetData>
      <sheetData sheetId="8">
        <row r="6">
          <cell r="A6">
            <v>560002</v>
          </cell>
          <cell r="B6" t="str">
            <v>ОРЕНБУРГ ОБЛАСТНАЯ КБ  № 2</v>
          </cell>
          <cell r="C6">
            <v>17</v>
          </cell>
          <cell r="D6">
            <v>54</v>
          </cell>
          <cell r="E6">
            <v>0.31480000000000002</v>
          </cell>
          <cell r="F6">
            <v>0.68</v>
          </cell>
          <cell r="G6">
            <v>0.68</v>
          </cell>
        </row>
        <row r="7">
          <cell r="A7">
            <v>560014</v>
          </cell>
          <cell r="B7" t="str">
            <v>ОРЕНБУРГ ФГБОУ ВО ОРГМУ МИНЗДРАВА</v>
          </cell>
          <cell r="C7">
            <v>1</v>
          </cell>
          <cell r="D7">
            <v>2</v>
          </cell>
          <cell r="E7">
            <v>0.5</v>
          </cell>
          <cell r="F7">
            <v>1.18</v>
          </cell>
          <cell r="G7">
            <v>1.1299999999999999</v>
          </cell>
        </row>
        <row r="8">
          <cell r="A8">
            <v>560017</v>
          </cell>
          <cell r="B8" t="str">
            <v>ОРЕНБУРГ ГБУЗ ГКБ №1</v>
          </cell>
          <cell r="C8">
            <v>169</v>
          </cell>
          <cell r="D8">
            <v>216</v>
          </cell>
          <cell r="E8">
            <v>0.78239999999999998</v>
          </cell>
          <cell r="F8">
            <v>1.95</v>
          </cell>
          <cell r="G8">
            <v>1.95</v>
          </cell>
        </row>
        <row r="9">
          <cell r="A9">
            <v>560019</v>
          </cell>
          <cell r="B9" t="str">
            <v>ОРЕНБУРГ ГАУЗ ГКБ  №3</v>
          </cell>
          <cell r="C9">
            <v>153</v>
          </cell>
          <cell r="D9">
            <v>214</v>
          </cell>
          <cell r="E9">
            <v>0.71499999999999997</v>
          </cell>
          <cell r="F9">
            <v>1.77</v>
          </cell>
          <cell r="G9">
            <v>1.7</v>
          </cell>
        </row>
        <row r="10">
          <cell r="A10">
            <v>560021</v>
          </cell>
          <cell r="B10" t="str">
            <v>ОРЕНБУРГ ГБУЗ ГКБ № 5</v>
          </cell>
          <cell r="C10">
            <v>195</v>
          </cell>
          <cell r="D10">
            <v>198</v>
          </cell>
          <cell r="E10">
            <v>0.98480000000000001</v>
          </cell>
          <cell r="F10">
            <v>2.5</v>
          </cell>
          <cell r="G10">
            <v>1.48</v>
          </cell>
        </row>
        <row r="11">
          <cell r="A11">
            <v>560022</v>
          </cell>
          <cell r="B11" t="str">
            <v>ОРЕНБУРГ ГАУЗ ГКБ  №6</v>
          </cell>
          <cell r="C11">
            <v>173</v>
          </cell>
          <cell r="D11">
            <v>214</v>
          </cell>
          <cell r="E11">
            <v>0.80840000000000001</v>
          </cell>
          <cell r="F11">
            <v>2.02</v>
          </cell>
          <cell r="G11">
            <v>1.49</v>
          </cell>
        </row>
        <row r="12">
          <cell r="A12">
            <v>560024</v>
          </cell>
          <cell r="B12" t="str">
            <v>ОРЕНБУРГ ГАУЗ ДГКБ</v>
          </cell>
          <cell r="C12">
            <v>0</v>
          </cell>
          <cell r="D12">
            <v>2</v>
          </cell>
          <cell r="E12">
            <v>0</v>
          </cell>
          <cell r="F12">
            <v>0</v>
          </cell>
          <cell r="G12">
            <v>0</v>
          </cell>
        </row>
        <row r="13">
          <cell r="A13">
            <v>560026</v>
          </cell>
          <cell r="B13" t="str">
            <v>ОРЕНБУРГ ГАУЗ ГКБ ИМ. ПИРОГОВА Н.И.</v>
          </cell>
          <cell r="C13">
            <v>160</v>
          </cell>
          <cell r="D13">
            <v>252</v>
          </cell>
          <cell r="E13">
            <v>0.63490000000000002</v>
          </cell>
          <cell r="F13">
            <v>1.55</v>
          </cell>
          <cell r="G13">
            <v>1.29</v>
          </cell>
        </row>
        <row r="14">
          <cell r="A14">
            <v>560032</v>
          </cell>
          <cell r="B14" t="str">
            <v>ОРСКАЯ ГАУЗ ГБ № 2</v>
          </cell>
          <cell r="C14">
            <v>31</v>
          </cell>
          <cell r="D14">
            <v>85</v>
          </cell>
          <cell r="E14">
            <v>0.36470000000000002</v>
          </cell>
          <cell r="F14">
            <v>0.81</v>
          </cell>
          <cell r="G14">
            <v>0.81</v>
          </cell>
        </row>
        <row r="15">
          <cell r="A15">
            <v>560033</v>
          </cell>
          <cell r="B15" t="str">
            <v>ОРСКАЯ ГАУЗ ГБ № 3</v>
          </cell>
          <cell r="C15">
            <v>71</v>
          </cell>
          <cell r="D15">
            <v>133</v>
          </cell>
          <cell r="E15">
            <v>0.53380000000000005</v>
          </cell>
          <cell r="F15">
            <v>1.27</v>
          </cell>
          <cell r="G15">
            <v>1.27</v>
          </cell>
        </row>
        <row r="16">
          <cell r="A16">
            <v>560034</v>
          </cell>
          <cell r="B16" t="str">
            <v>ОРСКАЯ ГАУЗ ГБ № 4</v>
          </cell>
          <cell r="C16">
            <v>38</v>
          </cell>
          <cell r="D16">
            <v>96</v>
          </cell>
          <cell r="E16">
            <v>0.39579999999999999</v>
          </cell>
          <cell r="F16">
            <v>0.9</v>
          </cell>
          <cell r="G16">
            <v>0.9</v>
          </cell>
        </row>
        <row r="17">
          <cell r="A17">
            <v>560035</v>
          </cell>
          <cell r="B17" t="str">
            <v>ОРСКАЯ ГАУЗ ГБ № 5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</row>
        <row r="18">
          <cell r="A18">
            <v>560036</v>
          </cell>
          <cell r="B18" t="str">
            <v>ОРСКАЯ ГАУЗ ГБ № 1</v>
          </cell>
          <cell r="C18">
            <v>40</v>
          </cell>
          <cell r="D18">
            <v>155</v>
          </cell>
          <cell r="E18">
            <v>0.2581</v>
          </cell>
          <cell r="F18">
            <v>0.52</v>
          </cell>
          <cell r="G18">
            <v>0.42</v>
          </cell>
        </row>
        <row r="19">
          <cell r="A19">
            <v>560041</v>
          </cell>
          <cell r="B19" t="str">
            <v>НОВОТРОИЦКАЯ ГАУЗ ДГБ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</row>
        <row r="20">
          <cell r="A20">
            <v>560043</v>
          </cell>
          <cell r="B20" t="str">
            <v>МЕДНОГОРСКАЯ ГБ</v>
          </cell>
          <cell r="C20">
            <v>25</v>
          </cell>
          <cell r="D20">
            <v>66</v>
          </cell>
          <cell r="E20">
            <v>0.37880000000000003</v>
          </cell>
          <cell r="F20">
            <v>0.85</v>
          </cell>
          <cell r="G20">
            <v>0.68</v>
          </cell>
        </row>
        <row r="21">
          <cell r="A21">
            <v>560045</v>
          </cell>
          <cell r="B21" t="str">
            <v>БУГУРУСЛАНСКАЯ ГБ</v>
          </cell>
          <cell r="C21">
            <v>20</v>
          </cell>
          <cell r="D21">
            <v>82</v>
          </cell>
          <cell r="E21">
            <v>0.24390000000000001</v>
          </cell>
          <cell r="F21">
            <v>0.48</v>
          </cell>
          <cell r="G21">
            <v>0.37</v>
          </cell>
        </row>
        <row r="22">
          <cell r="A22">
            <v>560047</v>
          </cell>
          <cell r="B22" t="str">
            <v>БУГУРУСЛАНСКАЯ РБ</v>
          </cell>
          <cell r="C22">
            <v>29</v>
          </cell>
          <cell r="D22">
            <v>113</v>
          </cell>
          <cell r="E22">
            <v>0.25659999999999999</v>
          </cell>
          <cell r="F22">
            <v>0.52</v>
          </cell>
          <cell r="G22">
            <v>0.41</v>
          </cell>
        </row>
        <row r="23">
          <cell r="A23">
            <v>560052</v>
          </cell>
          <cell r="B23" t="str">
            <v>АБДУЛИНСКАЯ ГБ</v>
          </cell>
          <cell r="C23">
            <v>6</v>
          </cell>
          <cell r="D23">
            <v>89</v>
          </cell>
          <cell r="E23">
            <v>6.7400000000000002E-2</v>
          </cell>
          <cell r="F23">
            <v>0</v>
          </cell>
          <cell r="G23">
            <v>0</v>
          </cell>
        </row>
        <row r="24">
          <cell r="A24">
            <v>560053</v>
          </cell>
          <cell r="B24" t="str">
            <v>АДАМОВСКАЯ РБ</v>
          </cell>
          <cell r="C24">
            <v>11</v>
          </cell>
          <cell r="D24">
            <v>30</v>
          </cell>
          <cell r="E24">
            <v>0.36670000000000003</v>
          </cell>
          <cell r="F24">
            <v>0.82</v>
          </cell>
          <cell r="G24">
            <v>0.64</v>
          </cell>
        </row>
        <row r="25">
          <cell r="A25">
            <v>560054</v>
          </cell>
          <cell r="B25" t="str">
            <v>АКБУЛАКСКАЯ РБ</v>
          </cell>
          <cell r="C25">
            <v>14</v>
          </cell>
          <cell r="D25">
            <v>43</v>
          </cell>
          <cell r="E25">
            <v>0.3256</v>
          </cell>
          <cell r="F25">
            <v>0.7</v>
          </cell>
          <cell r="G25">
            <v>0.53</v>
          </cell>
        </row>
        <row r="26">
          <cell r="A26">
            <v>560055</v>
          </cell>
          <cell r="B26" t="str">
            <v>АЛЕКСАНДРОВСКАЯ РБ</v>
          </cell>
          <cell r="C26">
            <v>12</v>
          </cell>
          <cell r="D26">
            <v>47</v>
          </cell>
          <cell r="E26">
            <v>0.25530000000000003</v>
          </cell>
          <cell r="F26">
            <v>0.51</v>
          </cell>
          <cell r="G26">
            <v>0.41</v>
          </cell>
        </row>
        <row r="27">
          <cell r="A27">
            <v>560056</v>
          </cell>
          <cell r="B27" t="str">
            <v>АСЕКЕЕВСКАЯ РБ</v>
          </cell>
          <cell r="C27">
            <v>6</v>
          </cell>
          <cell r="D27">
            <v>65</v>
          </cell>
          <cell r="E27">
            <v>9.2299999999999993E-2</v>
          </cell>
          <cell r="F27">
            <v>7.0000000000000007E-2</v>
          </cell>
          <cell r="G27">
            <v>0.06</v>
          </cell>
        </row>
        <row r="28">
          <cell r="A28">
            <v>560057</v>
          </cell>
          <cell r="B28" t="str">
            <v>БЕЛЯЕВСКАЯ РБ</v>
          </cell>
          <cell r="C28">
            <v>20</v>
          </cell>
          <cell r="D28">
            <v>34</v>
          </cell>
          <cell r="E28">
            <v>0.58819999999999995</v>
          </cell>
          <cell r="F28">
            <v>1.42</v>
          </cell>
          <cell r="G28">
            <v>1.1200000000000001</v>
          </cell>
        </row>
        <row r="29">
          <cell r="A29">
            <v>560058</v>
          </cell>
          <cell r="B29" t="str">
            <v>ГАЙСКАЯ ГБ</v>
          </cell>
          <cell r="C29">
            <v>9</v>
          </cell>
          <cell r="D29">
            <v>87</v>
          </cell>
          <cell r="E29">
            <v>0.10340000000000001</v>
          </cell>
          <cell r="F29">
            <v>0.1</v>
          </cell>
          <cell r="G29">
            <v>0.08</v>
          </cell>
        </row>
        <row r="30">
          <cell r="A30">
            <v>560059</v>
          </cell>
          <cell r="B30" t="str">
            <v>ГРАЧЕВСКАЯ РБ</v>
          </cell>
          <cell r="C30">
            <v>19</v>
          </cell>
          <cell r="D30">
            <v>32</v>
          </cell>
          <cell r="E30">
            <v>0.59379999999999999</v>
          </cell>
          <cell r="F30">
            <v>1.44</v>
          </cell>
          <cell r="G30">
            <v>1.1499999999999999</v>
          </cell>
        </row>
        <row r="31">
          <cell r="A31">
            <v>560060</v>
          </cell>
          <cell r="B31" t="str">
            <v>ДОМБАРОВСКАЯ РБ</v>
          </cell>
          <cell r="C31">
            <v>16</v>
          </cell>
          <cell r="D31">
            <v>25</v>
          </cell>
          <cell r="E31">
            <v>0.64</v>
          </cell>
          <cell r="F31">
            <v>1.56</v>
          </cell>
          <cell r="G31">
            <v>1.2</v>
          </cell>
        </row>
        <row r="32">
          <cell r="A32">
            <v>560061</v>
          </cell>
          <cell r="B32" t="str">
            <v>ИЛЕКСКАЯ РБ</v>
          </cell>
          <cell r="C32">
            <v>19</v>
          </cell>
          <cell r="D32">
            <v>56</v>
          </cell>
          <cell r="E32">
            <v>0.33929999999999999</v>
          </cell>
          <cell r="F32">
            <v>0.74</v>
          </cell>
          <cell r="G32">
            <v>0.57999999999999996</v>
          </cell>
        </row>
        <row r="33">
          <cell r="A33">
            <v>560062</v>
          </cell>
          <cell r="B33" t="str">
            <v>КВАРКЕНСКАЯ РБ</v>
          </cell>
          <cell r="C33">
            <v>5</v>
          </cell>
          <cell r="D33">
            <v>34</v>
          </cell>
          <cell r="E33">
            <v>0.14710000000000001</v>
          </cell>
          <cell r="F33">
            <v>0.22</v>
          </cell>
          <cell r="G33">
            <v>0.18</v>
          </cell>
        </row>
        <row r="34">
          <cell r="A34">
            <v>560063</v>
          </cell>
          <cell r="B34" t="str">
            <v>КРАСНОГВАРДЕЙСКАЯ РБ</v>
          </cell>
          <cell r="C34">
            <v>15</v>
          </cell>
          <cell r="D34">
            <v>47</v>
          </cell>
          <cell r="E34">
            <v>0.31909999999999999</v>
          </cell>
          <cell r="F34">
            <v>0.69</v>
          </cell>
          <cell r="G34">
            <v>0.53</v>
          </cell>
        </row>
        <row r="35">
          <cell r="A35">
            <v>560064</v>
          </cell>
          <cell r="B35" t="str">
            <v>КУВАНДЫКСКАЯ ГБ</v>
          </cell>
          <cell r="C35">
            <v>87</v>
          </cell>
          <cell r="D35">
            <v>109</v>
          </cell>
          <cell r="E35">
            <v>0.79820000000000002</v>
          </cell>
          <cell r="F35">
            <v>1.99</v>
          </cell>
          <cell r="G35">
            <v>1.53</v>
          </cell>
        </row>
        <row r="36">
          <cell r="A36">
            <v>560065</v>
          </cell>
          <cell r="B36" t="str">
            <v>КУРМАНАЕВСКАЯ РБ</v>
          </cell>
          <cell r="C36">
            <v>15</v>
          </cell>
          <cell r="D36">
            <v>42</v>
          </cell>
          <cell r="E36">
            <v>0.35709999999999997</v>
          </cell>
          <cell r="F36">
            <v>0.79</v>
          </cell>
          <cell r="G36">
            <v>0.64</v>
          </cell>
        </row>
        <row r="37">
          <cell r="A37">
            <v>560066</v>
          </cell>
          <cell r="B37" t="str">
            <v>МАТВЕЕВСКАЯ РБ</v>
          </cell>
          <cell r="C37">
            <v>13</v>
          </cell>
          <cell r="D37">
            <v>34</v>
          </cell>
          <cell r="E37">
            <v>0.38240000000000002</v>
          </cell>
          <cell r="F37">
            <v>0.86</v>
          </cell>
          <cell r="G37">
            <v>0.69</v>
          </cell>
        </row>
        <row r="38">
          <cell r="A38">
            <v>560067</v>
          </cell>
          <cell r="B38" t="str">
            <v>НОВООРСКАЯ РБ</v>
          </cell>
          <cell r="C38">
            <v>18</v>
          </cell>
          <cell r="D38">
            <v>53</v>
          </cell>
          <cell r="E38">
            <v>0.33960000000000001</v>
          </cell>
          <cell r="F38">
            <v>0.74</v>
          </cell>
          <cell r="G38">
            <v>0.56000000000000005</v>
          </cell>
        </row>
        <row r="39">
          <cell r="A39">
            <v>560068</v>
          </cell>
          <cell r="B39" t="str">
            <v>НОВОСЕРГИЕВСКАЯ РБ</v>
          </cell>
          <cell r="C39">
            <v>39</v>
          </cell>
          <cell r="D39">
            <v>87</v>
          </cell>
          <cell r="E39">
            <v>0.44829999999999998</v>
          </cell>
          <cell r="F39">
            <v>1.04</v>
          </cell>
          <cell r="G39">
            <v>0.8</v>
          </cell>
        </row>
        <row r="40">
          <cell r="A40">
            <v>560069</v>
          </cell>
          <cell r="B40" t="str">
            <v>ОКТЯБРЬСКАЯ РБ</v>
          </cell>
          <cell r="C40">
            <v>7</v>
          </cell>
          <cell r="D40">
            <v>41</v>
          </cell>
          <cell r="E40">
            <v>0.17069999999999999</v>
          </cell>
          <cell r="F40">
            <v>0.28000000000000003</v>
          </cell>
          <cell r="G40">
            <v>0.22</v>
          </cell>
        </row>
        <row r="41">
          <cell r="A41">
            <v>560070</v>
          </cell>
          <cell r="B41" t="str">
            <v>ОРЕНБУРГСКАЯ РБ</v>
          </cell>
          <cell r="C41">
            <v>127</v>
          </cell>
          <cell r="D41">
            <v>148</v>
          </cell>
          <cell r="E41">
            <v>0.85809999999999997</v>
          </cell>
          <cell r="F41">
            <v>2.15</v>
          </cell>
          <cell r="G41">
            <v>1.61</v>
          </cell>
        </row>
        <row r="42">
          <cell r="A42">
            <v>560071</v>
          </cell>
          <cell r="B42" t="str">
            <v>ПЕРВОМАЙСКАЯ РБ</v>
          </cell>
          <cell r="C42">
            <v>15</v>
          </cell>
          <cell r="D42">
            <v>47</v>
          </cell>
          <cell r="E42">
            <v>0.31909999999999999</v>
          </cell>
          <cell r="F42">
            <v>0.69</v>
          </cell>
          <cell r="G42">
            <v>0.52</v>
          </cell>
        </row>
        <row r="43">
          <cell r="A43">
            <v>560072</v>
          </cell>
          <cell r="B43" t="str">
            <v>ПЕРЕВОЛОЦКАЯ РБ</v>
          </cell>
          <cell r="C43">
            <v>15</v>
          </cell>
          <cell r="D43">
            <v>43</v>
          </cell>
          <cell r="E43">
            <v>0.3488</v>
          </cell>
          <cell r="F43">
            <v>0.77</v>
          </cell>
          <cell r="G43">
            <v>0.61</v>
          </cell>
        </row>
        <row r="44">
          <cell r="A44">
            <v>560073</v>
          </cell>
          <cell r="B44" t="str">
            <v>ПОНОМАРЕВСКАЯ РБ</v>
          </cell>
          <cell r="C44">
            <v>29</v>
          </cell>
          <cell r="D44">
            <v>48</v>
          </cell>
          <cell r="E44">
            <v>0.60419999999999996</v>
          </cell>
          <cell r="F44">
            <v>1.46</v>
          </cell>
          <cell r="G44">
            <v>1.21</v>
          </cell>
        </row>
        <row r="45">
          <cell r="A45">
            <v>560074</v>
          </cell>
          <cell r="B45" t="str">
            <v>САКМАРСКАЯ  РБ</v>
          </cell>
          <cell r="C45">
            <v>30</v>
          </cell>
          <cell r="D45">
            <v>64</v>
          </cell>
          <cell r="E45">
            <v>0.46879999999999999</v>
          </cell>
          <cell r="F45">
            <v>1.0900000000000001</v>
          </cell>
          <cell r="G45">
            <v>0.83</v>
          </cell>
        </row>
        <row r="46">
          <cell r="A46">
            <v>560075</v>
          </cell>
          <cell r="B46" t="str">
            <v>САРАКТАШСКАЯ РБ</v>
          </cell>
          <cell r="C46">
            <v>95</v>
          </cell>
          <cell r="D46">
            <v>128</v>
          </cell>
          <cell r="E46">
            <v>0.74219999999999997</v>
          </cell>
          <cell r="F46">
            <v>1.84</v>
          </cell>
          <cell r="G46">
            <v>1.42</v>
          </cell>
        </row>
        <row r="47">
          <cell r="A47">
            <v>560076</v>
          </cell>
          <cell r="B47" t="str">
            <v>СВЕТЛИНСКАЯ РБ</v>
          </cell>
          <cell r="C47">
            <v>8</v>
          </cell>
          <cell r="D47">
            <v>19</v>
          </cell>
          <cell r="E47">
            <v>0.42109999999999997</v>
          </cell>
          <cell r="F47">
            <v>0.97</v>
          </cell>
          <cell r="G47">
            <v>0.77</v>
          </cell>
        </row>
        <row r="48">
          <cell r="A48">
            <v>560077</v>
          </cell>
          <cell r="B48" t="str">
            <v>СЕВЕРНАЯ РБ</v>
          </cell>
          <cell r="C48">
            <v>24</v>
          </cell>
          <cell r="D48">
            <v>41</v>
          </cell>
          <cell r="E48">
            <v>0.58540000000000003</v>
          </cell>
          <cell r="F48">
            <v>1.41</v>
          </cell>
          <cell r="G48">
            <v>1.17</v>
          </cell>
        </row>
        <row r="49">
          <cell r="A49">
            <v>560078</v>
          </cell>
          <cell r="B49" t="str">
            <v>СОЛЬ-ИЛЕЦКАЯ ГБ</v>
          </cell>
          <cell r="C49">
            <v>27</v>
          </cell>
          <cell r="D49">
            <v>111</v>
          </cell>
          <cell r="E49">
            <v>0.2432</v>
          </cell>
          <cell r="F49">
            <v>0.48</v>
          </cell>
          <cell r="G49">
            <v>0.36</v>
          </cell>
        </row>
        <row r="50">
          <cell r="A50">
            <v>560079</v>
          </cell>
          <cell r="B50" t="str">
            <v>СОРОЧИНСКАЯ ГБ</v>
          </cell>
          <cell r="C50">
            <v>57</v>
          </cell>
          <cell r="D50">
            <v>120</v>
          </cell>
          <cell r="E50">
            <v>0.47499999999999998</v>
          </cell>
          <cell r="F50">
            <v>1.1100000000000001</v>
          </cell>
          <cell r="G50">
            <v>0.85</v>
          </cell>
        </row>
        <row r="51">
          <cell r="A51">
            <v>560080</v>
          </cell>
          <cell r="B51" t="str">
            <v>ТАШЛИНСКАЯ РБ</v>
          </cell>
          <cell r="C51">
            <v>8</v>
          </cell>
          <cell r="D51">
            <v>56</v>
          </cell>
          <cell r="E51">
            <v>0.1429</v>
          </cell>
          <cell r="F51">
            <v>0.21</v>
          </cell>
          <cell r="G51">
            <v>0.16</v>
          </cell>
        </row>
        <row r="52">
          <cell r="A52">
            <v>560081</v>
          </cell>
          <cell r="B52" t="str">
            <v>ТОЦКАЯ РБ</v>
          </cell>
          <cell r="C52">
            <v>24</v>
          </cell>
          <cell r="D52">
            <v>61</v>
          </cell>
          <cell r="E52">
            <v>0.39340000000000003</v>
          </cell>
          <cell r="F52">
            <v>0.89</v>
          </cell>
          <cell r="G52">
            <v>0.68</v>
          </cell>
        </row>
        <row r="53">
          <cell r="A53">
            <v>560082</v>
          </cell>
          <cell r="B53" t="str">
            <v>ТЮЛЬГАНСКАЯ РБ</v>
          </cell>
          <cell r="C53">
            <v>18</v>
          </cell>
          <cell r="D53">
            <v>42</v>
          </cell>
          <cell r="E53">
            <v>0.42859999999999998</v>
          </cell>
          <cell r="F53">
            <v>0.99</v>
          </cell>
          <cell r="G53">
            <v>0.79</v>
          </cell>
        </row>
        <row r="54">
          <cell r="A54">
            <v>560083</v>
          </cell>
          <cell r="B54" t="str">
            <v>ШАРЛЫКСКАЯ РБ</v>
          </cell>
          <cell r="C54">
            <v>24</v>
          </cell>
          <cell r="D54">
            <v>78</v>
          </cell>
          <cell r="E54">
            <v>0.30769999999999997</v>
          </cell>
          <cell r="F54">
            <v>0.66</v>
          </cell>
          <cell r="G54">
            <v>0.53</v>
          </cell>
        </row>
        <row r="55">
          <cell r="A55">
            <v>560084</v>
          </cell>
          <cell r="B55" t="str">
            <v>ЯСНЕНСКАЯ ГБ</v>
          </cell>
          <cell r="C55">
            <v>11</v>
          </cell>
          <cell r="D55">
            <v>49</v>
          </cell>
          <cell r="E55">
            <v>0.22450000000000001</v>
          </cell>
          <cell r="F55">
            <v>0.43</v>
          </cell>
          <cell r="G55">
            <v>0.32</v>
          </cell>
        </row>
        <row r="56">
          <cell r="A56">
            <v>560085</v>
          </cell>
          <cell r="B56" t="str">
            <v>СТУДЕНЧЕСКАЯ ПОЛИКЛИНИКА ОГУ</v>
          </cell>
          <cell r="C56">
            <v>0</v>
          </cell>
          <cell r="D56">
            <v>0</v>
          </cell>
          <cell r="E56">
            <v>0</v>
          </cell>
          <cell r="F56">
            <v>0</v>
          </cell>
          <cell r="G56">
            <v>0</v>
          </cell>
        </row>
        <row r="57">
          <cell r="A57">
            <v>560086</v>
          </cell>
          <cell r="B57" t="str">
            <v>ОРЕНБУРГ ОКБ НА СТ. ОРЕНБУРГ</v>
          </cell>
          <cell r="C57">
            <v>14</v>
          </cell>
          <cell r="D57">
            <v>60</v>
          </cell>
          <cell r="E57">
            <v>0.23330000000000001</v>
          </cell>
          <cell r="F57">
            <v>0.45</v>
          </cell>
          <cell r="G57">
            <v>0.44</v>
          </cell>
        </row>
        <row r="58">
          <cell r="A58">
            <v>560087</v>
          </cell>
          <cell r="B58" t="str">
            <v>ОРСКАЯ УБ НА СТ. ОРСК</v>
          </cell>
          <cell r="C58">
            <v>30</v>
          </cell>
          <cell r="D58">
            <v>75</v>
          </cell>
          <cell r="E58">
            <v>0.4</v>
          </cell>
          <cell r="F58">
            <v>0.91</v>
          </cell>
          <cell r="G58">
            <v>0.91</v>
          </cell>
        </row>
        <row r="59">
          <cell r="A59">
            <v>560088</v>
          </cell>
          <cell r="B59" t="str">
            <v>БУЗУЛУКСКАЯ УЗЛ.  Б-ЦА НА СТ.  БУЗУЛУК</v>
          </cell>
          <cell r="C59">
            <v>1</v>
          </cell>
          <cell r="D59">
            <v>15</v>
          </cell>
          <cell r="E59">
            <v>6.6699999999999995E-2</v>
          </cell>
          <cell r="F59">
            <v>0</v>
          </cell>
          <cell r="G59">
            <v>0</v>
          </cell>
        </row>
        <row r="60">
          <cell r="A60">
            <v>560089</v>
          </cell>
          <cell r="B60" t="str">
            <v>АБДУЛИНСКАЯ УЗЛ. ПОЛ-КА НА СТ. АБДУЛИНО</v>
          </cell>
          <cell r="C60">
            <v>6</v>
          </cell>
          <cell r="D60">
            <v>15</v>
          </cell>
          <cell r="E60">
            <v>0.4</v>
          </cell>
          <cell r="F60">
            <v>0.91</v>
          </cell>
          <cell r="G60">
            <v>0.91</v>
          </cell>
        </row>
        <row r="61">
          <cell r="A61">
            <v>560096</v>
          </cell>
          <cell r="B61" t="str">
            <v>ОРЕНБУРГ ФИЛИАЛ № 3 ФГКУ "426 ВГ" МО РФ</v>
          </cell>
          <cell r="C61">
            <v>0</v>
          </cell>
          <cell r="D61">
            <v>0</v>
          </cell>
          <cell r="E61">
            <v>0</v>
          </cell>
          <cell r="F61">
            <v>0</v>
          </cell>
          <cell r="G61">
            <v>0</v>
          </cell>
        </row>
        <row r="62">
          <cell r="A62">
            <v>560098</v>
          </cell>
          <cell r="B62" t="str">
            <v xml:space="preserve">ФКУЗ МСЧ-56 ФСИН РОССИИ </v>
          </cell>
          <cell r="C62">
            <v>1</v>
          </cell>
          <cell r="D62">
            <v>3</v>
          </cell>
          <cell r="E62">
            <v>0.33329999999999999</v>
          </cell>
          <cell r="F62">
            <v>0.73</v>
          </cell>
          <cell r="G62">
            <v>0.73</v>
          </cell>
        </row>
        <row r="63">
          <cell r="A63">
            <v>560099</v>
          </cell>
          <cell r="B63" t="str">
            <v>МСЧ МВД ПО ОРЕНБУРГСКОЙ ОБЛАСТИ</v>
          </cell>
          <cell r="C63">
            <v>0</v>
          </cell>
          <cell r="D63">
            <v>8</v>
          </cell>
          <cell r="E63">
            <v>0</v>
          </cell>
          <cell r="F63">
            <v>0</v>
          </cell>
          <cell r="G63">
            <v>0</v>
          </cell>
        </row>
        <row r="64">
          <cell r="A64">
            <v>560205</v>
          </cell>
          <cell r="B64" t="str">
            <v>ООО "КДЦ"</v>
          </cell>
          <cell r="C64">
            <v>0</v>
          </cell>
          <cell r="D64">
            <v>0</v>
          </cell>
          <cell r="E64">
            <v>0</v>
          </cell>
          <cell r="F64">
            <v>0</v>
          </cell>
          <cell r="G64">
            <v>0</v>
          </cell>
        </row>
        <row r="65">
          <cell r="A65">
            <v>560206</v>
          </cell>
          <cell r="B65" t="str">
            <v>НОВОТРОИЦК БОЛЬНИЦА СКОРОЙ МЕДИЦИНСКОЙ ПОМОЩИ</v>
          </cell>
          <cell r="C65">
            <v>65</v>
          </cell>
          <cell r="D65">
            <v>210</v>
          </cell>
          <cell r="E65">
            <v>0.3095</v>
          </cell>
          <cell r="F65">
            <v>0.66</v>
          </cell>
          <cell r="G65">
            <v>0.66</v>
          </cell>
        </row>
        <row r="66">
          <cell r="A66">
            <v>560214</v>
          </cell>
          <cell r="B66" t="str">
            <v>БУЗУЛУКСКАЯ БОЛЬНИЦА СКОРОЙ МЕДИЦИНСКОЙ ПОМОЩИ</v>
          </cell>
          <cell r="C66">
            <v>85</v>
          </cell>
          <cell r="D66">
            <v>269</v>
          </cell>
          <cell r="E66">
            <v>0.316</v>
          </cell>
          <cell r="F66">
            <v>0.68</v>
          </cell>
          <cell r="G66">
            <v>0.52</v>
          </cell>
        </row>
      </sheetData>
      <sheetData sheetId="9">
        <row r="6">
          <cell r="A6">
            <v>560002</v>
          </cell>
          <cell r="B6" t="str">
            <v>ОРЕНБУРГ ОБЛАСТНАЯ КБ  № 2</v>
          </cell>
          <cell r="C6">
            <v>0</v>
          </cell>
          <cell r="D6">
            <v>17173</v>
          </cell>
          <cell r="E6">
            <v>17173</v>
          </cell>
          <cell r="F6">
            <v>0</v>
          </cell>
          <cell r="G6">
            <v>1</v>
          </cell>
        </row>
        <row r="7">
          <cell r="A7">
            <v>560014</v>
          </cell>
          <cell r="B7" t="str">
            <v>ОРЕНБУРГ ФГБОУ ВО ОРГМУ МИНЗДРАВА</v>
          </cell>
          <cell r="C7">
            <v>186</v>
          </cell>
          <cell r="D7">
            <v>4575</v>
          </cell>
          <cell r="E7">
            <v>4761</v>
          </cell>
          <cell r="F7">
            <v>0.04</v>
          </cell>
          <cell r="G7">
            <v>0.96</v>
          </cell>
        </row>
        <row r="8">
          <cell r="A8">
            <v>560017</v>
          </cell>
          <cell r="B8" t="str">
            <v>ОРЕНБУРГ ГБУЗ ГКБ №1</v>
          </cell>
          <cell r="C8">
            <v>3</v>
          </cell>
          <cell r="D8">
            <v>77712</v>
          </cell>
          <cell r="E8">
            <v>77715</v>
          </cell>
          <cell r="F8">
            <v>0</v>
          </cell>
          <cell r="G8">
            <v>1</v>
          </cell>
        </row>
        <row r="9">
          <cell r="A9">
            <v>560019</v>
          </cell>
          <cell r="B9" t="str">
            <v>ОРЕНБУРГ ГАУЗ ГКБ  №3</v>
          </cell>
          <cell r="C9">
            <v>3449</v>
          </cell>
          <cell r="D9">
            <v>88197</v>
          </cell>
          <cell r="E9">
            <v>91646</v>
          </cell>
          <cell r="F9">
            <v>0.04</v>
          </cell>
          <cell r="G9">
            <v>0.96</v>
          </cell>
        </row>
        <row r="10">
          <cell r="A10">
            <v>560021</v>
          </cell>
          <cell r="B10" t="str">
            <v>ОРЕНБУРГ ГБУЗ ГКБ № 5</v>
          </cell>
          <cell r="C10">
            <v>38441</v>
          </cell>
          <cell r="D10">
            <v>55956</v>
          </cell>
          <cell r="E10">
            <v>94397</v>
          </cell>
          <cell r="F10">
            <v>0.41</v>
          </cell>
          <cell r="G10">
            <v>0.59</v>
          </cell>
        </row>
        <row r="11">
          <cell r="A11">
            <v>560022</v>
          </cell>
          <cell r="B11" t="str">
            <v>ОРЕНБУРГ ГАУЗ ГКБ  №6</v>
          </cell>
          <cell r="C11">
            <v>23908</v>
          </cell>
          <cell r="D11">
            <v>67126</v>
          </cell>
          <cell r="E11">
            <v>91034</v>
          </cell>
          <cell r="F11">
            <v>0.26</v>
          </cell>
          <cell r="G11">
            <v>0.74</v>
          </cell>
        </row>
        <row r="12">
          <cell r="A12">
            <v>560024</v>
          </cell>
          <cell r="B12" t="str">
            <v>ОРЕНБУРГ ГАУЗ ДГКБ</v>
          </cell>
          <cell r="C12">
            <v>50672</v>
          </cell>
          <cell r="D12">
            <v>2664</v>
          </cell>
          <cell r="E12">
            <v>53336</v>
          </cell>
          <cell r="F12">
            <v>0.95</v>
          </cell>
          <cell r="G12">
            <v>0.05</v>
          </cell>
        </row>
        <row r="13">
          <cell r="A13">
            <v>560026</v>
          </cell>
          <cell r="B13" t="str">
            <v>ОРЕНБУРГ ГАУЗ ГКБ ИМ. ПИРОГОВА Н.И.</v>
          </cell>
          <cell r="C13">
            <v>19665</v>
          </cell>
          <cell r="D13">
            <v>97013</v>
          </cell>
          <cell r="E13">
            <v>116678</v>
          </cell>
          <cell r="F13">
            <v>0.17</v>
          </cell>
          <cell r="G13">
            <v>0.83</v>
          </cell>
        </row>
        <row r="14">
          <cell r="A14">
            <v>560032</v>
          </cell>
          <cell r="B14" t="str">
            <v>ОРСКАЯ ГАУЗ ГБ № 2</v>
          </cell>
          <cell r="C14">
            <v>0</v>
          </cell>
          <cell r="D14">
            <v>20534</v>
          </cell>
          <cell r="E14">
            <v>20534</v>
          </cell>
          <cell r="F14">
            <v>0</v>
          </cell>
          <cell r="G14">
            <v>1</v>
          </cell>
        </row>
        <row r="15">
          <cell r="A15">
            <v>560033</v>
          </cell>
          <cell r="B15" t="str">
            <v>ОРСКАЯ ГАУЗ ГБ № 3</v>
          </cell>
          <cell r="C15">
            <v>0</v>
          </cell>
          <cell r="D15">
            <v>42028</v>
          </cell>
          <cell r="E15">
            <v>42028</v>
          </cell>
          <cell r="F15">
            <v>0</v>
          </cell>
          <cell r="G15">
            <v>1</v>
          </cell>
        </row>
        <row r="16">
          <cell r="A16">
            <v>560034</v>
          </cell>
          <cell r="B16" t="str">
            <v>ОРСКАЯ ГАУЗ ГБ № 4</v>
          </cell>
          <cell r="C16">
            <v>4</v>
          </cell>
          <cell r="D16">
            <v>37613</v>
          </cell>
          <cell r="E16">
            <v>37617</v>
          </cell>
          <cell r="F16">
            <v>0</v>
          </cell>
          <cell r="G16">
            <v>1</v>
          </cell>
        </row>
        <row r="17">
          <cell r="A17">
            <v>560035</v>
          </cell>
          <cell r="B17" t="str">
            <v>ОРСКАЯ ГАУЗ ГБ № 5</v>
          </cell>
          <cell r="C17">
            <v>30295</v>
          </cell>
          <cell r="D17">
            <v>1857</v>
          </cell>
          <cell r="E17">
            <v>32152</v>
          </cell>
          <cell r="F17">
            <v>0.94</v>
          </cell>
          <cell r="G17">
            <v>0.06</v>
          </cell>
        </row>
        <row r="18">
          <cell r="A18">
            <v>560036</v>
          </cell>
          <cell r="B18" t="str">
            <v>ОРСКАЯ ГАУЗ ГБ № 1</v>
          </cell>
          <cell r="C18">
            <v>10692</v>
          </cell>
          <cell r="D18">
            <v>47023</v>
          </cell>
          <cell r="E18">
            <v>57715</v>
          </cell>
          <cell r="F18">
            <v>0.19</v>
          </cell>
          <cell r="G18">
            <v>0.81</v>
          </cell>
        </row>
        <row r="19">
          <cell r="A19">
            <v>560041</v>
          </cell>
          <cell r="B19" t="str">
            <v>НОВОТРОИЦКАЯ ГАУЗ ДГБ</v>
          </cell>
          <cell r="C19">
            <v>19490</v>
          </cell>
          <cell r="D19">
            <v>1194</v>
          </cell>
          <cell r="E19">
            <v>20684</v>
          </cell>
          <cell r="F19">
            <v>0.94</v>
          </cell>
          <cell r="G19">
            <v>0.06</v>
          </cell>
        </row>
        <row r="20">
          <cell r="A20">
            <v>560043</v>
          </cell>
          <cell r="B20" t="str">
            <v>МЕДНОГОРСКАЯ ГБ</v>
          </cell>
          <cell r="C20">
            <v>5158</v>
          </cell>
          <cell r="D20">
            <v>21053</v>
          </cell>
          <cell r="E20">
            <v>26211</v>
          </cell>
          <cell r="F20">
            <v>0.2</v>
          </cell>
          <cell r="G20">
            <v>0.8</v>
          </cell>
        </row>
        <row r="21">
          <cell r="A21">
            <v>560045</v>
          </cell>
          <cell r="B21" t="str">
            <v>БУГУРУСЛАНСКАЯ ГБ</v>
          </cell>
          <cell r="C21">
            <v>5874</v>
          </cell>
          <cell r="D21">
            <v>20219</v>
          </cell>
          <cell r="E21">
            <v>26093</v>
          </cell>
          <cell r="F21">
            <v>0.23</v>
          </cell>
          <cell r="G21">
            <v>0.77</v>
          </cell>
        </row>
        <row r="22">
          <cell r="A22">
            <v>560047</v>
          </cell>
          <cell r="B22" t="str">
            <v>БУГУРУСЛАНСКАЯ РБ</v>
          </cell>
          <cell r="C22">
            <v>8255</v>
          </cell>
          <cell r="D22">
            <v>29843</v>
          </cell>
          <cell r="E22">
            <v>38098</v>
          </cell>
          <cell r="F22">
            <v>0.22</v>
          </cell>
          <cell r="G22">
            <v>0.78</v>
          </cell>
        </row>
        <row r="23">
          <cell r="A23">
            <v>560052</v>
          </cell>
          <cell r="B23" t="str">
            <v>АБДУЛИНСКАЯ ГБ</v>
          </cell>
          <cell r="C23">
            <v>5487</v>
          </cell>
          <cell r="D23">
            <v>17708</v>
          </cell>
          <cell r="E23">
            <v>23195</v>
          </cell>
          <cell r="F23">
            <v>0.24</v>
          </cell>
          <cell r="G23">
            <v>0.76</v>
          </cell>
        </row>
        <row r="24">
          <cell r="A24">
            <v>560053</v>
          </cell>
          <cell r="B24" t="str">
            <v>АДАМОВСКАЯ РБ</v>
          </cell>
          <cell r="C24">
            <v>4510</v>
          </cell>
          <cell r="D24">
            <v>15899</v>
          </cell>
          <cell r="E24">
            <v>20409</v>
          </cell>
          <cell r="F24">
            <v>0.22</v>
          </cell>
          <cell r="G24">
            <v>0.78</v>
          </cell>
        </row>
        <row r="25">
          <cell r="A25">
            <v>560054</v>
          </cell>
          <cell r="B25" t="str">
            <v>АКБУЛАКСКАЯ РБ</v>
          </cell>
          <cell r="C25">
            <v>5386</v>
          </cell>
          <cell r="D25">
            <v>16082</v>
          </cell>
          <cell r="E25">
            <v>21468</v>
          </cell>
          <cell r="F25">
            <v>0.25</v>
          </cell>
          <cell r="G25">
            <v>0.75</v>
          </cell>
        </row>
        <row r="26">
          <cell r="A26">
            <v>560055</v>
          </cell>
          <cell r="B26" t="str">
            <v>АЛЕКСАНДРОВСКАЯ РБ</v>
          </cell>
          <cell r="C26">
            <v>2737</v>
          </cell>
          <cell r="D26">
            <v>11305</v>
          </cell>
          <cell r="E26">
            <v>14042</v>
          </cell>
          <cell r="F26">
            <v>0.19</v>
          </cell>
          <cell r="G26">
            <v>0.81</v>
          </cell>
        </row>
        <row r="27">
          <cell r="A27">
            <v>560056</v>
          </cell>
          <cell r="B27" t="str">
            <v>АСЕКЕЕВСКАЯ РБ</v>
          </cell>
          <cell r="C27">
            <v>3457</v>
          </cell>
          <cell r="D27">
            <v>15514</v>
          </cell>
          <cell r="E27">
            <v>18971</v>
          </cell>
          <cell r="F27">
            <v>0.18</v>
          </cell>
          <cell r="G27">
            <v>0.82</v>
          </cell>
        </row>
        <row r="28">
          <cell r="A28">
            <v>560057</v>
          </cell>
          <cell r="B28" t="str">
            <v>БЕЛЯЕВСКАЯ РБ</v>
          </cell>
          <cell r="C28">
            <v>3384</v>
          </cell>
          <cell r="D28">
            <v>12562</v>
          </cell>
          <cell r="E28">
            <v>15946</v>
          </cell>
          <cell r="F28">
            <v>0.21</v>
          </cell>
          <cell r="G28">
            <v>0.79</v>
          </cell>
        </row>
        <row r="29">
          <cell r="A29">
            <v>560058</v>
          </cell>
          <cell r="B29" t="str">
            <v>ГАЙСКАЯ ГБ</v>
          </cell>
          <cell r="C29">
            <v>9980</v>
          </cell>
          <cell r="D29">
            <v>34923</v>
          </cell>
          <cell r="E29">
            <v>44903</v>
          </cell>
          <cell r="F29">
            <v>0.22</v>
          </cell>
          <cell r="G29">
            <v>0.78</v>
          </cell>
        </row>
        <row r="30">
          <cell r="A30">
            <v>560059</v>
          </cell>
          <cell r="B30" t="str">
            <v>ГРАЧЕВСКАЯ РБ</v>
          </cell>
          <cell r="C30">
            <v>2742</v>
          </cell>
          <cell r="D30">
            <v>10941</v>
          </cell>
          <cell r="E30">
            <v>13683</v>
          </cell>
          <cell r="F30">
            <v>0.2</v>
          </cell>
          <cell r="G30">
            <v>0.8</v>
          </cell>
        </row>
        <row r="31">
          <cell r="A31">
            <v>560060</v>
          </cell>
          <cell r="B31" t="str">
            <v>ДОМБАРОВСКАЯ РБ</v>
          </cell>
          <cell r="C31">
            <v>3579</v>
          </cell>
          <cell r="D31">
            <v>12213</v>
          </cell>
          <cell r="E31">
            <v>15792</v>
          </cell>
          <cell r="F31">
            <v>0.23</v>
          </cell>
          <cell r="G31">
            <v>0.77</v>
          </cell>
        </row>
        <row r="32">
          <cell r="A32">
            <v>560061</v>
          </cell>
          <cell r="B32" t="str">
            <v>ИЛЕКСКАЯ РБ</v>
          </cell>
          <cell r="C32">
            <v>5161</v>
          </cell>
          <cell r="D32">
            <v>17857</v>
          </cell>
          <cell r="E32">
            <v>23018</v>
          </cell>
          <cell r="F32">
            <v>0.22</v>
          </cell>
          <cell r="G32">
            <v>0.78</v>
          </cell>
        </row>
        <row r="33">
          <cell r="A33">
            <v>560062</v>
          </cell>
          <cell r="B33" t="str">
            <v>КВАРКЕНСКАЯ РБ</v>
          </cell>
          <cell r="C33">
            <v>3373</v>
          </cell>
          <cell r="D33">
            <v>13187</v>
          </cell>
          <cell r="E33">
            <v>16560</v>
          </cell>
          <cell r="F33">
            <v>0.2</v>
          </cell>
          <cell r="G33">
            <v>0.8</v>
          </cell>
        </row>
        <row r="34">
          <cell r="A34">
            <v>560063</v>
          </cell>
          <cell r="B34" t="str">
            <v>КРАСНОГВАРДЕЙСКАЯ РБ</v>
          </cell>
          <cell r="C34">
            <v>4130</v>
          </cell>
          <cell r="D34">
            <v>14059</v>
          </cell>
          <cell r="E34">
            <v>18189</v>
          </cell>
          <cell r="F34">
            <v>0.23</v>
          </cell>
          <cell r="G34">
            <v>0.77</v>
          </cell>
        </row>
        <row r="35">
          <cell r="A35">
            <v>560064</v>
          </cell>
          <cell r="B35" t="str">
            <v>КУВАНДЫКСКАЯ ГБ</v>
          </cell>
          <cell r="C35">
            <v>9080</v>
          </cell>
          <cell r="D35">
            <v>31028</v>
          </cell>
          <cell r="E35">
            <v>40108</v>
          </cell>
          <cell r="F35">
            <v>0.23</v>
          </cell>
          <cell r="G35">
            <v>0.77</v>
          </cell>
        </row>
        <row r="36">
          <cell r="A36">
            <v>560065</v>
          </cell>
          <cell r="B36" t="str">
            <v>КУРМАНАЕВСКАЯ РБ</v>
          </cell>
          <cell r="C36">
            <v>3128</v>
          </cell>
          <cell r="D36">
            <v>13199</v>
          </cell>
          <cell r="E36">
            <v>16327</v>
          </cell>
          <cell r="F36">
            <v>0.19</v>
          </cell>
          <cell r="G36">
            <v>0.81</v>
          </cell>
        </row>
        <row r="37">
          <cell r="A37">
            <v>560066</v>
          </cell>
          <cell r="B37" t="str">
            <v>МАТВЕЕВСКАЯ РБ</v>
          </cell>
          <cell r="C37">
            <v>2253</v>
          </cell>
          <cell r="D37">
            <v>8952</v>
          </cell>
          <cell r="E37">
            <v>11205</v>
          </cell>
          <cell r="F37">
            <v>0.2</v>
          </cell>
          <cell r="G37">
            <v>0.8</v>
          </cell>
        </row>
        <row r="38">
          <cell r="A38">
            <v>560067</v>
          </cell>
          <cell r="B38" t="str">
            <v>НОВООРСКАЯ РБ</v>
          </cell>
          <cell r="C38">
            <v>6918</v>
          </cell>
          <cell r="D38">
            <v>21984</v>
          </cell>
          <cell r="E38">
            <v>28902</v>
          </cell>
          <cell r="F38">
            <v>0.24</v>
          </cell>
          <cell r="G38">
            <v>0.76</v>
          </cell>
        </row>
        <row r="39">
          <cell r="A39">
            <v>560068</v>
          </cell>
          <cell r="B39" t="str">
            <v>НОВОСЕРГИЕВСКАЯ РБ</v>
          </cell>
          <cell r="C39">
            <v>7474</v>
          </cell>
          <cell r="D39">
            <v>25545</v>
          </cell>
          <cell r="E39">
            <v>33019</v>
          </cell>
          <cell r="F39">
            <v>0.23</v>
          </cell>
          <cell r="G39">
            <v>0.77</v>
          </cell>
        </row>
        <row r="40">
          <cell r="A40">
            <v>560069</v>
          </cell>
          <cell r="B40" t="str">
            <v>ОКТЯБРЬСКАЯ РБ</v>
          </cell>
          <cell r="C40">
            <v>4392</v>
          </cell>
          <cell r="D40">
            <v>15593</v>
          </cell>
          <cell r="E40">
            <v>19985</v>
          </cell>
          <cell r="F40">
            <v>0.22</v>
          </cell>
          <cell r="G40">
            <v>0.78</v>
          </cell>
        </row>
        <row r="41">
          <cell r="A41">
            <v>560070</v>
          </cell>
          <cell r="B41" t="str">
            <v>ОРЕНБУРГСКАЯ РБ</v>
          </cell>
          <cell r="C41">
            <v>18821</v>
          </cell>
          <cell r="D41">
            <v>57953</v>
          </cell>
          <cell r="E41">
            <v>76774</v>
          </cell>
          <cell r="F41">
            <v>0.25</v>
          </cell>
          <cell r="G41">
            <v>0.75</v>
          </cell>
        </row>
        <row r="42">
          <cell r="A42">
            <v>560071</v>
          </cell>
          <cell r="B42" t="str">
            <v>ПЕРВОМАЙСКАЯ РБ</v>
          </cell>
          <cell r="C42">
            <v>5996</v>
          </cell>
          <cell r="D42">
            <v>18056</v>
          </cell>
          <cell r="E42">
            <v>24052</v>
          </cell>
          <cell r="F42">
            <v>0.25</v>
          </cell>
          <cell r="G42">
            <v>0.75</v>
          </cell>
        </row>
        <row r="43">
          <cell r="A43">
            <v>560072</v>
          </cell>
          <cell r="B43" t="str">
            <v>ПЕРЕВОЛОЦКАЯ РБ</v>
          </cell>
          <cell r="C43">
            <v>5284</v>
          </cell>
          <cell r="D43">
            <v>19727</v>
          </cell>
          <cell r="E43">
            <v>25011</v>
          </cell>
          <cell r="F43">
            <v>0.21</v>
          </cell>
          <cell r="G43">
            <v>0.79</v>
          </cell>
        </row>
        <row r="44">
          <cell r="A44">
            <v>560073</v>
          </cell>
          <cell r="B44" t="str">
            <v>ПОНОМАРЕВСКАЯ РБ</v>
          </cell>
          <cell r="C44">
            <v>2262</v>
          </cell>
          <cell r="D44">
            <v>11073</v>
          </cell>
          <cell r="E44">
            <v>13335</v>
          </cell>
          <cell r="F44">
            <v>0.17</v>
          </cell>
          <cell r="G44">
            <v>0.83</v>
          </cell>
        </row>
        <row r="45">
          <cell r="A45">
            <v>560074</v>
          </cell>
          <cell r="B45" t="str">
            <v>САКМАРСКАЯ  РБ</v>
          </cell>
          <cell r="C45">
            <v>5632</v>
          </cell>
          <cell r="D45">
            <v>17729</v>
          </cell>
          <cell r="E45">
            <v>23361</v>
          </cell>
          <cell r="F45">
            <v>0.24</v>
          </cell>
          <cell r="G45">
            <v>0.76</v>
          </cell>
        </row>
        <row r="46">
          <cell r="A46">
            <v>560075</v>
          </cell>
          <cell r="B46" t="str">
            <v>САРАКТАШСКАЯ РБ</v>
          </cell>
          <cell r="C46">
            <v>8987</v>
          </cell>
          <cell r="D46">
            <v>29917</v>
          </cell>
          <cell r="E46">
            <v>38904</v>
          </cell>
          <cell r="F46">
            <v>0.23</v>
          </cell>
          <cell r="G46">
            <v>0.77</v>
          </cell>
        </row>
        <row r="47">
          <cell r="A47">
            <v>560076</v>
          </cell>
          <cell r="B47" t="str">
            <v>СВЕТЛИНСКАЯ РБ</v>
          </cell>
          <cell r="C47">
            <v>2464</v>
          </cell>
          <cell r="D47">
            <v>9046</v>
          </cell>
          <cell r="E47">
            <v>11510</v>
          </cell>
          <cell r="F47">
            <v>0.21</v>
          </cell>
          <cell r="G47">
            <v>0.79</v>
          </cell>
        </row>
        <row r="48">
          <cell r="A48">
            <v>560077</v>
          </cell>
          <cell r="B48" t="str">
            <v>СЕВЕРНАЯ РБ</v>
          </cell>
          <cell r="C48">
            <v>2160</v>
          </cell>
          <cell r="D48">
            <v>10808</v>
          </cell>
          <cell r="E48">
            <v>12968</v>
          </cell>
          <cell r="F48">
            <v>0.17</v>
          </cell>
          <cell r="G48">
            <v>0.83</v>
          </cell>
        </row>
        <row r="49">
          <cell r="A49">
            <v>560078</v>
          </cell>
          <cell r="B49" t="str">
            <v>СОЛЬ-ИЛЕЦКАЯ ГБ</v>
          </cell>
          <cell r="C49">
            <v>11534</v>
          </cell>
          <cell r="D49">
            <v>34309</v>
          </cell>
          <cell r="E49">
            <v>45843</v>
          </cell>
          <cell r="F49">
            <v>0.25</v>
          </cell>
          <cell r="G49">
            <v>0.75</v>
          </cell>
        </row>
        <row r="50">
          <cell r="A50">
            <v>560079</v>
          </cell>
          <cell r="B50" t="str">
            <v>СОРОЧИНСКАЯ ГБ</v>
          </cell>
          <cell r="C50">
            <v>9650</v>
          </cell>
          <cell r="D50">
            <v>33238</v>
          </cell>
          <cell r="E50">
            <v>42888</v>
          </cell>
          <cell r="F50">
            <v>0.23</v>
          </cell>
          <cell r="G50">
            <v>0.77</v>
          </cell>
        </row>
        <row r="51">
          <cell r="A51">
            <v>560080</v>
          </cell>
          <cell r="B51" t="str">
            <v>ТАШЛИНСКАЯ РБ</v>
          </cell>
          <cell r="C51">
            <v>5228</v>
          </cell>
          <cell r="D51">
            <v>17537</v>
          </cell>
          <cell r="E51">
            <v>22765</v>
          </cell>
          <cell r="F51">
            <v>0.23</v>
          </cell>
          <cell r="G51">
            <v>0.77</v>
          </cell>
        </row>
        <row r="52">
          <cell r="A52">
            <v>560081</v>
          </cell>
          <cell r="B52" t="str">
            <v>ТОЦКАЯ РБ</v>
          </cell>
          <cell r="C52">
            <v>6412</v>
          </cell>
          <cell r="D52">
            <v>19828</v>
          </cell>
          <cell r="E52">
            <v>26240</v>
          </cell>
          <cell r="F52">
            <v>0.24</v>
          </cell>
          <cell r="G52">
            <v>0.76</v>
          </cell>
        </row>
        <row r="53">
          <cell r="A53">
            <v>560082</v>
          </cell>
          <cell r="B53" t="str">
            <v>ТЮЛЬГАНСКАЯ РБ</v>
          </cell>
          <cell r="C53">
            <v>3876</v>
          </cell>
          <cell r="D53">
            <v>15563</v>
          </cell>
          <cell r="E53">
            <v>19439</v>
          </cell>
          <cell r="F53">
            <v>0.2</v>
          </cell>
          <cell r="G53">
            <v>0.8</v>
          </cell>
        </row>
        <row r="54">
          <cell r="A54">
            <v>560083</v>
          </cell>
          <cell r="B54" t="str">
            <v>ШАРЛЫКСКАЯ РБ</v>
          </cell>
          <cell r="C54">
            <v>3295</v>
          </cell>
          <cell r="D54">
            <v>14173</v>
          </cell>
          <cell r="E54">
            <v>17468</v>
          </cell>
          <cell r="F54">
            <v>0.19</v>
          </cell>
          <cell r="G54">
            <v>0.81</v>
          </cell>
        </row>
        <row r="55">
          <cell r="A55">
            <v>560084</v>
          </cell>
          <cell r="B55" t="str">
            <v>ЯСНЕНСКАЯ ГБ</v>
          </cell>
          <cell r="C55">
            <v>7115</v>
          </cell>
          <cell r="D55">
            <v>20923</v>
          </cell>
          <cell r="E55">
            <v>28038</v>
          </cell>
          <cell r="F55">
            <v>0.25</v>
          </cell>
          <cell r="G55">
            <v>0.75</v>
          </cell>
        </row>
        <row r="56">
          <cell r="A56">
            <v>560085</v>
          </cell>
          <cell r="B56" t="str">
            <v>СТУДЕНЧЕСКАЯ ПОЛИКЛИНИКА ОГУ</v>
          </cell>
          <cell r="C56">
            <v>497</v>
          </cell>
          <cell r="D56">
            <v>9578</v>
          </cell>
          <cell r="E56">
            <v>10075</v>
          </cell>
          <cell r="F56">
            <v>0.05</v>
          </cell>
          <cell r="G56">
            <v>0.95</v>
          </cell>
        </row>
        <row r="57">
          <cell r="A57">
            <v>560086</v>
          </cell>
          <cell r="B57" t="str">
            <v>ОРЕНБУРГ ОКБ НА СТ. ОРЕНБУРГ</v>
          </cell>
          <cell r="C57">
            <v>604</v>
          </cell>
          <cell r="D57">
            <v>18098</v>
          </cell>
          <cell r="E57">
            <v>18702</v>
          </cell>
          <cell r="F57">
            <v>0.03</v>
          </cell>
          <cell r="G57">
            <v>0.97</v>
          </cell>
        </row>
        <row r="58">
          <cell r="A58">
            <v>560087</v>
          </cell>
          <cell r="B58" t="str">
            <v>ОРСКАЯ УБ НА СТ. ОРСК</v>
          </cell>
          <cell r="C58">
            <v>3</v>
          </cell>
          <cell r="D58">
            <v>24185</v>
          </cell>
          <cell r="E58">
            <v>24188</v>
          </cell>
          <cell r="F58">
            <v>0</v>
          </cell>
          <cell r="G58">
            <v>1</v>
          </cell>
        </row>
        <row r="59">
          <cell r="A59">
            <v>560088</v>
          </cell>
          <cell r="B59" t="str">
            <v>БУЗУЛУКСКАЯ УЗЛ.  Б-ЦА НА СТ.  БУЗУЛУК</v>
          </cell>
          <cell r="C59">
            <v>0</v>
          </cell>
          <cell r="D59">
            <v>5738</v>
          </cell>
          <cell r="E59">
            <v>5738</v>
          </cell>
          <cell r="F59">
            <v>0</v>
          </cell>
          <cell r="G59">
            <v>1</v>
          </cell>
        </row>
        <row r="60">
          <cell r="A60">
            <v>560089</v>
          </cell>
          <cell r="B60" t="str">
            <v>АБДУЛИНСКАЯ УЗЛ. ПОЛ-КА НА СТ. АБДУЛИНО</v>
          </cell>
          <cell r="C60">
            <v>0</v>
          </cell>
          <cell r="D60">
            <v>3783</v>
          </cell>
          <cell r="E60">
            <v>3783</v>
          </cell>
          <cell r="F60">
            <v>0</v>
          </cell>
          <cell r="G60">
            <v>1</v>
          </cell>
        </row>
        <row r="61">
          <cell r="A61">
            <v>560096</v>
          </cell>
          <cell r="B61" t="str">
            <v>ОРЕНБУРГ ФИЛИАЛ № 3 ФГКУ "426 ВГ" МО РФ</v>
          </cell>
          <cell r="C61">
            <v>26</v>
          </cell>
          <cell r="D61">
            <v>478</v>
          </cell>
          <cell r="E61">
            <v>504</v>
          </cell>
          <cell r="F61">
            <v>0.05</v>
          </cell>
          <cell r="G61">
            <v>0.95</v>
          </cell>
        </row>
        <row r="62">
          <cell r="A62">
            <v>560098</v>
          </cell>
          <cell r="B62" t="str">
            <v xml:space="preserve">ФКУЗ МСЧ-56 ФСИН РОССИИ </v>
          </cell>
          <cell r="C62">
            <v>0</v>
          </cell>
          <cell r="D62">
            <v>6471</v>
          </cell>
          <cell r="E62">
            <v>6471</v>
          </cell>
          <cell r="F62">
            <v>0</v>
          </cell>
          <cell r="G62">
            <v>1</v>
          </cell>
        </row>
        <row r="63">
          <cell r="A63">
            <v>560099</v>
          </cell>
          <cell r="B63" t="str">
            <v>МСЧ МВД ПО ОРЕНБУРГСКОЙ ОБЛАСТИ</v>
          </cell>
          <cell r="C63">
            <v>154</v>
          </cell>
          <cell r="D63">
            <v>2299</v>
          </cell>
          <cell r="E63">
            <v>2453</v>
          </cell>
          <cell r="F63">
            <v>0.06</v>
          </cell>
          <cell r="G63">
            <v>0.94</v>
          </cell>
        </row>
        <row r="64">
          <cell r="A64">
            <v>560205</v>
          </cell>
          <cell r="B64" t="str">
            <v>ООО "КДЦ"</v>
          </cell>
          <cell r="C64">
            <v>1</v>
          </cell>
          <cell r="D64">
            <v>5</v>
          </cell>
          <cell r="E64">
            <v>6</v>
          </cell>
          <cell r="F64">
            <v>0.17</v>
          </cell>
          <cell r="G64">
            <v>0.83</v>
          </cell>
        </row>
        <row r="65">
          <cell r="A65">
            <v>560206</v>
          </cell>
          <cell r="B65" t="str">
            <v>НОВОТРОИЦК БОЛЬНИЦА СКОРОЙ МЕДИЦИНСКОЙ ПОМОЩИ</v>
          </cell>
          <cell r="C65">
            <v>46</v>
          </cell>
          <cell r="D65">
            <v>73765</v>
          </cell>
          <cell r="E65">
            <v>73811</v>
          </cell>
          <cell r="F65">
            <v>0</v>
          </cell>
          <cell r="G65">
            <v>1</v>
          </cell>
        </row>
        <row r="66">
          <cell r="A66">
            <v>560214</v>
          </cell>
          <cell r="B66" t="str">
            <v>БУЗУЛУКСКАЯ БОЛЬНИЦА СКОРОЙ МЕДИЦИНСКОЙ ПОМОЩИ</v>
          </cell>
          <cell r="C66">
            <v>26249</v>
          </cell>
          <cell r="D66">
            <v>82573</v>
          </cell>
          <cell r="E66">
            <v>108822</v>
          </cell>
          <cell r="F66">
            <v>0.24</v>
          </cell>
          <cell r="G66">
            <v>0.76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6"/>
  <sheetViews>
    <sheetView view="pageBreakPreview" topLeftCell="A25" zoomScale="115" zoomScaleNormal="100" zoomScaleSheetLayoutView="115" workbookViewId="0">
      <selection activeCell="A83" sqref="A83"/>
    </sheetView>
  </sheetViews>
  <sheetFormatPr defaultRowHeight="11.25" x14ac:dyDescent="0.2"/>
  <cols>
    <col min="1" max="1" width="50.33203125" customWidth="1"/>
    <col min="2" max="2" width="14.83203125" customWidth="1"/>
    <col min="3" max="3" width="28.83203125" customWidth="1"/>
  </cols>
  <sheetData>
    <row r="1" spans="1:3" ht="51" x14ac:dyDescent="0.25">
      <c r="A1" s="24"/>
      <c r="B1" s="196"/>
      <c r="C1" s="190" t="s">
        <v>367</v>
      </c>
    </row>
    <row r="2" spans="1:3" ht="58.5" customHeight="1" x14ac:dyDescent="0.2">
      <c r="A2" s="342" t="s">
        <v>403</v>
      </c>
      <c r="B2" s="342"/>
      <c r="C2" s="342"/>
    </row>
    <row r="3" spans="1:3" ht="40.5" customHeight="1" x14ac:dyDescent="0.2">
      <c r="A3" s="343" t="s">
        <v>301</v>
      </c>
      <c r="B3" s="345" t="s">
        <v>95</v>
      </c>
      <c r="C3" s="346"/>
    </row>
    <row r="4" spans="1:3" ht="18.75" customHeight="1" x14ac:dyDescent="0.2">
      <c r="A4" s="344"/>
      <c r="B4" s="191" t="s">
        <v>96</v>
      </c>
      <c r="C4" s="191" t="s">
        <v>97</v>
      </c>
    </row>
    <row r="5" spans="1:3" ht="18.75" customHeight="1" x14ac:dyDescent="0.2">
      <c r="A5" s="339" t="s">
        <v>353</v>
      </c>
      <c r="B5" s="347"/>
      <c r="C5" s="348"/>
    </row>
    <row r="6" spans="1:3" ht="19.5" customHeight="1" x14ac:dyDescent="0.2">
      <c r="A6" s="238" t="s">
        <v>302</v>
      </c>
      <c r="B6" s="239">
        <f>B7+B13+B19+B25</f>
        <v>1143</v>
      </c>
      <c r="C6" s="240">
        <f>C7+C13+C19+C25</f>
        <v>4065228</v>
      </c>
    </row>
    <row r="7" spans="1:3" ht="15.75" x14ac:dyDescent="0.25">
      <c r="A7" s="185" t="s">
        <v>104</v>
      </c>
      <c r="B7" s="210">
        <f>SUM(B8:B12)</f>
        <v>216</v>
      </c>
      <c r="C7" s="212">
        <f>SUM(C8:C12)</f>
        <v>135482</v>
      </c>
    </row>
    <row r="8" spans="1:3" ht="15.75" x14ac:dyDescent="0.25">
      <c r="A8" s="186" t="s">
        <v>265</v>
      </c>
      <c r="B8" s="211">
        <v>35</v>
      </c>
      <c r="C8" s="213">
        <v>21953</v>
      </c>
    </row>
    <row r="9" spans="1:3" ht="15.75" x14ac:dyDescent="0.25">
      <c r="A9" s="186" t="s">
        <v>108</v>
      </c>
      <c r="B9" s="211">
        <v>21</v>
      </c>
      <c r="C9" s="213">
        <v>13172</v>
      </c>
    </row>
    <row r="10" spans="1:3" ht="15.75" x14ac:dyDescent="0.25">
      <c r="A10" s="186" t="s">
        <v>55</v>
      </c>
      <c r="B10" s="211">
        <v>15</v>
      </c>
      <c r="C10" s="213">
        <v>9409</v>
      </c>
    </row>
    <row r="11" spans="1:3" ht="15.75" x14ac:dyDescent="0.25">
      <c r="A11" s="186" t="s">
        <v>53</v>
      </c>
      <c r="B11" s="211">
        <v>56</v>
      </c>
      <c r="C11" s="213">
        <v>35125</v>
      </c>
    </row>
    <row r="12" spans="1:3" ht="15.75" x14ac:dyDescent="0.25">
      <c r="A12" s="186" t="s">
        <v>109</v>
      </c>
      <c r="B12" s="211">
        <v>89</v>
      </c>
      <c r="C12" s="213">
        <v>55823</v>
      </c>
    </row>
    <row r="13" spans="1:3" ht="15.75" x14ac:dyDescent="0.25">
      <c r="A13" s="185" t="s">
        <v>105</v>
      </c>
      <c r="B13" s="210">
        <f>SUM(B14:B18)</f>
        <v>176</v>
      </c>
      <c r="C13" s="212">
        <f>SUM(C14:C18)</f>
        <v>122368</v>
      </c>
    </row>
    <row r="14" spans="1:3" ht="15.75" x14ac:dyDescent="0.25">
      <c r="A14" s="186" t="s">
        <v>265</v>
      </c>
      <c r="B14" s="211">
        <v>23</v>
      </c>
      <c r="C14" s="213">
        <v>14427</v>
      </c>
    </row>
    <row r="15" spans="1:3" ht="15.75" x14ac:dyDescent="0.25">
      <c r="A15" s="186" t="s">
        <v>108</v>
      </c>
      <c r="B15" s="211">
        <v>17</v>
      </c>
      <c r="C15" s="213">
        <v>10663</v>
      </c>
    </row>
    <row r="16" spans="1:3" ht="15.75" x14ac:dyDescent="0.25">
      <c r="A16" s="186" t="s">
        <v>55</v>
      </c>
      <c r="B16" s="211">
        <v>16</v>
      </c>
      <c r="C16" s="213">
        <v>10036</v>
      </c>
    </row>
    <row r="17" spans="1:3" ht="15.75" x14ac:dyDescent="0.25">
      <c r="A17" s="186" t="s">
        <v>53</v>
      </c>
      <c r="B17" s="211">
        <v>45</v>
      </c>
      <c r="C17" s="213">
        <v>28225</v>
      </c>
    </row>
    <row r="18" spans="1:3" ht="15.75" x14ac:dyDescent="0.25">
      <c r="A18" s="186" t="s">
        <v>109</v>
      </c>
      <c r="B18" s="211">
        <v>75</v>
      </c>
      <c r="C18" s="213">
        <v>59017</v>
      </c>
    </row>
    <row r="19" spans="1:3" ht="15.75" x14ac:dyDescent="0.25">
      <c r="A19" s="185" t="s">
        <v>106</v>
      </c>
      <c r="B19" s="210">
        <f>SUM(B20:B24)</f>
        <v>4</v>
      </c>
      <c r="C19" s="212">
        <f>SUM(C20:C24)</f>
        <v>10378</v>
      </c>
    </row>
    <row r="20" spans="1:3" ht="15.75" x14ac:dyDescent="0.25">
      <c r="A20" s="186" t="s">
        <v>265</v>
      </c>
      <c r="B20" s="211">
        <v>0</v>
      </c>
      <c r="C20" s="213">
        <v>0</v>
      </c>
    </row>
    <row r="21" spans="1:3" ht="15.75" x14ac:dyDescent="0.25">
      <c r="A21" s="186" t="s">
        <v>108</v>
      </c>
      <c r="B21" s="211">
        <v>0</v>
      </c>
      <c r="C21" s="213">
        <v>0</v>
      </c>
    </row>
    <row r="22" spans="1:3" ht="15.75" x14ac:dyDescent="0.25">
      <c r="A22" s="186" t="s">
        <v>55</v>
      </c>
      <c r="B22" s="211">
        <v>1</v>
      </c>
      <c r="C22" s="213">
        <v>628</v>
      </c>
    </row>
    <row r="23" spans="1:3" ht="15.75" x14ac:dyDescent="0.25">
      <c r="A23" s="186" t="s">
        <v>53</v>
      </c>
      <c r="B23" s="211">
        <v>3</v>
      </c>
      <c r="C23" s="213">
        <v>9750</v>
      </c>
    </row>
    <row r="24" spans="1:3" ht="15.75" x14ac:dyDescent="0.25">
      <c r="A24" s="186" t="s">
        <v>109</v>
      </c>
      <c r="B24" s="211">
        <v>0</v>
      </c>
      <c r="C24" s="213">
        <v>0</v>
      </c>
    </row>
    <row r="25" spans="1:3" ht="15.75" x14ac:dyDescent="0.25">
      <c r="A25" s="185" t="s">
        <v>107</v>
      </c>
      <c r="B25" s="210">
        <v>747</v>
      </c>
      <c r="C25" s="212">
        <v>3797000</v>
      </c>
    </row>
    <row r="26" spans="1:3" ht="21.75" customHeight="1" x14ac:dyDescent="0.2">
      <c r="A26" s="241" t="s">
        <v>355</v>
      </c>
      <c r="B26" s="239">
        <f>B27+B28+B29+B35</f>
        <v>972</v>
      </c>
      <c r="C26" s="240">
        <f>C27+C28+C29+C35</f>
        <v>6949327</v>
      </c>
    </row>
    <row r="27" spans="1:3" ht="15.75" x14ac:dyDescent="0.25">
      <c r="A27" s="185" t="s">
        <v>104</v>
      </c>
      <c r="B27" s="210">
        <v>146</v>
      </c>
      <c r="C27" s="212">
        <v>1077806</v>
      </c>
    </row>
    <row r="28" spans="1:3" ht="15.75" x14ac:dyDescent="0.25">
      <c r="A28" s="185" t="s">
        <v>105</v>
      </c>
      <c r="B28" s="210">
        <v>246</v>
      </c>
      <c r="C28" s="212">
        <v>1872905</v>
      </c>
    </row>
    <row r="29" spans="1:3" ht="15.75" x14ac:dyDescent="0.25">
      <c r="A29" s="185" t="s">
        <v>106</v>
      </c>
      <c r="B29" s="210">
        <f>SUM(B30:B34)</f>
        <v>377</v>
      </c>
      <c r="C29" s="212">
        <f>SUM(C30:C34)</f>
        <v>2775201</v>
      </c>
    </row>
    <row r="30" spans="1:3" ht="15.75" x14ac:dyDescent="0.25">
      <c r="A30" s="186" t="s">
        <v>265</v>
      </c>
      <c r="B30" s="211">
        <v>44</v>
      </c>
      <c r="C30" s="213">
        <v>325183</v>
      </c>
    </row>
    <row r="31" spans="1:3" ht="15.75" x14ac:dyDescent="0.25">
      <c r="A31" s="186" t="s">
        <v>108</v>
      </c>
      <c r="B31" s="211">
        <v>5</v>
      </c>
      <c r="C31" s="213">
        <v>34645</v>
      </c>
    </row>
    <row r="32" spans="1:3" ht="15.75" x14ac:dyDescent="0.25">
      <c r="A32" s="186" t="s">
        <v>55</v>
      </c>
      <c r="B32" s="211">
        <v>29</v>
      </c>
      <c r="C32" s="213">
        <v>200950</v>
      </c>
    </row>
    <row r="33" spans="1:3" ht="15.75" x14ac:dyDescent="0.25">
      <c r="A33" s="186" t="s">
        <v>53</v>
      </c>
      <c r="B33" s="211">
        <v>64</v>
      </c>
      <c r="C33" s="213">
        <v>514750</v>
      </c>
    </row>
    <row r="34" spans="1:3" ht="15.75" x14ac:dyDescent="0.25">
      <c r="A34" s="186" t="s">
        <v>109</v>
      </c>
      <c r="B34" s="211">
        <v>235</v>
      </c>
      <c r="C34" s="213">
        <v>1699673</v>
      </c>
    </row>
    <row r="35" spans="1:3" ht="15.75" x14ac:dyDescent="0.25">
      <c r="A35" s="185" t="s">
        <v>107</v>
      </c>
      <c r="B35" s="210">
        <v>203</v>
      </c>
      <c r="C35" s="212">
        <v>1223415</v>
      </c>
    </row>
    <row r="36" spans="1:3" ht="20.25" customHeight="1" x14ac:dyDescent="0.2">
      <c r="A36" s="241" t="s">
        <v>356</v>
      </c>
      <c r="B36" s="239">
        <f>B37+B38+B39+B45</f>
        <v>2661</v>
      </c>
      <c r="C36" s="240">
        <f>C37+C38+C39+C45</f>
        <v>56549879</v>
      </c>
    </row>
    <row r="37" spans="1:3" ht="15.75" x14ac:dyDescent="0.25">
      <c r="A37" s="185" t="s">
        <v>104</v>
      </c>
      <c r="B37" s="210">
        <v>575</v>
      </c>
      <c r="C37" s="212">
        <v>14162880</v>
      </c>
    </row>
    <row r="38" spans="1:3" ht="15.75" x14ac:dyDescent="0.25">
      <c r="A38" s="185" t="s">
        <v>105</v>
      </c>
      <c r="B38" s="210">
        <v>991</v>
      </c>
      <c r="C38" s="212">
        <v>17312934</v>
      </c>
    </row>
    <row r="39" spans="1:3" ht="15.75" x14ac:dyDescent="0.25">
      <c r="A39" s="185" t="s">
        <v>106</v>
      </c>
      <c r="B39" s="210">
        <f>SUM(B40:B44)</f>
        <v>520</v>
      </c>
      <c r="C39" s="212">
        <f>SUM(C40:C44)</f>
        <v>10911185</v>
      </c>
    </row>
    <row r="40" spans="1:3" ht="15.75" x14ac:dyDescent="0.25">
      <c r="A40" s="186" t="s">
        <v>265</v>
      </c>
      <c r="B40" s="211">
        <v>94</v>
      </c>
      <c r="C40" s="213">
        <v>1942363</v>
      </c>
    </row>
    <row r="41" spans="1:3" ht="15.75" x14ac:dyDescent="0.25">
      <c r="A41" s="186" t="s">
        <v>108</v>
      </c>
      <c r="B41" s="211">
        <v>48</v>
      </c>
      <c r="C41" s="213">
        <v>1016281</v>
      </c>
    </row>
    <row r="42" spans="1:3" ht="15.75" x14ac:dyDescent="0.25">
      <c r="A42" s="186" t="s">
        <v>55</v>
      </c>
      <c r="B42" s="211">
        <v>60</v>
      </c>
      <c r="C42" s="213">
        <v>1378024</v>
      </c>
    </row>
    <row r="43" spans="1:3" ht="15.75" x14ac:dyDescent="0.25">
      <c r="A43" s="186" t="s">
        <v>53</v>
      </c>
      <c r="B43" s="211">
        <v>134</v>
      </c>
      <c r="C43" s="213">
        <v>3017628</v>
      </c>
    </row>
    <row r="44" spans="1:3" ht="15.75" x14ac:dyDescent="0.25">
      <c r="A44" s="186" t="s">
        <v>109</v>
      </c>
      <c r="B44" s="211">
        <v>184</v>
      </c>
      <c r="C44" s="213">
        <v>3556889</v>
      </c>
    </row>
    <row r="45" spans="1:3" ht="15.75" x14ac:dyDescent="0.25">
      <c r="A45" s="185" t="s">
        <v>107</v>
      </c>
      <c r="B45" s="210">
        <v>575</v>
      </c>
      <c r="C45" s="212">
        <v>14162880</v>
      </c>
    </row>
    <row r="46" spans="1:3" ht="21.75" customHeight="1" x14ac:dyDescent="0.2">
      <c r="A46" s="339" t="s">
        <v>359</v>
      </c>
      <c r="B46" s="340"/>
      <c r="C46" s="341"/>
    </row>
    <row r="47" spans="1:3" ht="15.75" x14ac:dyDescent="0.2">
      <c r="A47" s="241" t="s">
        <v>360</v>
      </c>
      <c r="B47" s="239">
        <f>B48+B49+B50+B56</f>
        <v>6640</v>
      </c>
      <c r="C47" s="240">
        <f>C48+C49+C50+C56</f>
        <v>162494776</v>
      </c>
    </row>
    <row r="48" spans="1:3" ht="15.75" x14ac:dyDescent="0.25">
      <c r="A48" s="185" t="s">
        <v>104</v>
      </c>
      <c r="B48" s="210">
        <v>1653</v>
      </c>
      <c r="C48" s="212">
        <v>39853750</v>
      </c>
    </row>
    <row r="49" spans="1:3" ht="15.75" x14ac:dyDescent="0.25">
      <c r="A49" s="185" t="s">
        <v>105</v>
      </c>
      <c r="B49" s="210">
        <v>1656</v>
      </c>
      <c r="C49" s="212">
        <v>40232731</v>
      </c>
    </row>
    <row r="50" spans="1:3" ht="15.75" x14ac:dyDescent="0.25">
      <c r="A50" s="185" t="s">
        <v>106</v>
      </c>
      <c r="B50" s="210">
        <v>1679</v>
      </c>
      <c r="C50" s="212">
        <v>42554545</v>
      </c>
    </row>
    <row r="51" spans="1:3" ht="15.75" x14ac:dyDescent="0.25">
      <c r="A51" s="186" t="s">
        <v>265</v>
      </c>
      <c r="B51" s="211">
        <v>297</v>
      </c>
      <c r="C51" s="213">
        <v>7542031</v>
      </c>
    </row>
    <row r="52" spans="1:3" ht="15.75" x14ac:dyDescent="0.25">
      <c r="A52" s="186" t="s">
        <v>108</v>
      </c>
      <c r="B52" s="211">
        <v>229</v>
      </c>
      <c r="C52" s="213">
        <v>5800514</v>
      </c>
    </row>
    <row r="53" spans="1:3" ht="15.75" x14ac:dyDescent="0.25">
      <c r="A53" s="186" t="s">
        <v>55</v>
      </c>
      <c r="B53" s="211">
        <v>186</v>
      </c>
      <c r="C53" s="213">
        <v>4708390</v>
      </c>
    </row>
    <row r="54" spans="1:3" ht="15.75" x14ac:dyDescent="0.25">
      <c r="A54" s="186" t="s">
        <v>53</v>
      </c>
      <c r="B54" s="211">
        <v>382</v>
      </c>
      <c r="C54" s="213">
        <v>9688373</v>
      </c>
    </row>
    <row r="55" spans="1:3" ht="15.75" x14ac:dyDescent="0.25">
      <c r="A55" s="186" t="s">
        <v>109</v>
      </c>
      <c r="B55" s="211">
        <v>585</v>
      </c>
      <c r="C55" s="213">
        <v>14815237</v>
      </c>
    </row>
    <row r="56" spans="1:3" ht="15.75" x14ac:dyDescent="0.25">
      <c r="A56" s="185" t="s">
        <v>107</v>
      </c>
      <c r="B56" s="210">
        <v>1652</v>
      </c>
      <c r="C56" s="212">
        <v>39853750</v>
      </c>
    </row>
    <row r="57" spans="1:3" ht="15.75" x14ac:dyDescent="0.2">
      <c r="A57" s="238" t="s">
        <v>305</v>
      </c>
      <c r="B57" s="239">
        <f>B58+B64+B70+B76</f>
        <v>491</v>
      </c>
      <c r="C57" s="240">
        <f>C58+C64+C70+C76</f>
        <v>12780173</v>
      </c>
    </row>
    <row r="58" spans="1:3" ht="15.75" x14ac:dyDescent="0.25">
      <c r="A58" s="185" t="s">
        <v>104</v>
      </c>
      <c r="B58" s="210">
        <f>SUM(B59:B63)</f>
        <v>89</v>
      </c>
      <c r="C58" s="212">
        <f>SUM(C59:C63)</f>
        <v>873495</v>
      </c>
    </row>
    <row r="59" spans="1:3" ht="15.75" x14ac:dyDescent="0.25">
      <c r="A59" s="186" t="s">
        <v>265</v>
      </c>
      <c r="B59" s="211">
        <v>12</v>
      </c>
      <c r="C59" s="213">
        <v>81668</v>
      </c>
    </row>
    <row r="60" spans="1:3" ht="15.75" x14ac:dyDescent="0.25">
      <c r="A60" s="186" t="s">
        <v>108</v>
      </c>
      <c r="B60" s="211">
        <v>13</v>
      </c>
      <c r="C60" s="213">
        <v>127797</v>
      </c>
    </row>
    <row r="61" spans="1:3" ht="15.75" x14ac:dyDescent="0.25">
      <c r="A61" s="186" t="s">
        <v>55</v>
      </c>
      <c r="B61" s="211">
        <v>8</v>
      </c>
      <c r="C61" s="213">
        <v>29401</v>
      </c>
    </row>
    <row r="62" spans="1:3" ht="15.75" x14ac:dyDescent="0.25">
      <c r="A62" s="186" t="s">
        <v>53</v>
      </c>
      <c r="B62" s="211">
        <v>23</v>
      </c>
      <c r="C62" s="213">
        <v>286875</v>
      </c>
    </row>
    <row r="63" spans="1:3" ht="15.75" x14ac:dyDescent="0.25">
      <c r="A63" s="186" t="s">
        <v>109</v>
      </c>
      <c r="B63" s="211">
        <v>33</v>
      </c>
      <c r="C63" s="213">
        <v>347754</v>
      </c>
    </row>
    <row r="64" spans="1:3" ht="15.75" x14ac:dyDescent="0.25">
      <c r="A64" s="185" t="s">
        <v>105</v>
      </c>
      <c r="B64" s="210">
        <f>SUM(B65:B69)</f>
        <v>135</v>
      </c>
      <c r="C64" s="212">
        <f>SUM(C65:C69)</f>
        <v>4145089</v>
      </c>
    </row>
    <row r="65" spans="1:3" ht="15.75" x14ac:dyDescent="0.25">
      <c r="A65" s="186" t="s">
        <v>265</v>
      </c>
      <c r="B65" s="211">
        <v>26</v>
      </c>
      <c r="C65" s="213">
        <v>622255</v>
      </c>
    </row>
    <row r="66" spans="1:3" ht="15.75" x14ac:dyDescent="0.25">
      <c r="A66" s="186" t="s">
        <v>108</v>
      </c>
      <c r="B66" s="211">
        <v>18</v>
      </c>
      <c r="C66" s="213">
        <v>632649</v>
      </c>
    </row>
    <row r="67" spans="1:3" ht="15.75" x14ac:dyDescent="0.25">
      <c r="A67" s="186" t="s">
        <v>55</v>
      </c>
      <c r="B67" s="211">
        <v>9</v>
      </c>
      <c r="C67" s="213">
        <v>386361</v>
      </c>
    </row>
    <row r="68" spans="1:3" ht="15.75" x14ac:dyDescent="0.25">
      <c r="A68" s="186" t="s">
        <v>53</v>
      </c>
      <c r="B68" s="211">
        <v>31</v>
      </c>
      <c r="C68" s="213">
        <v>1036234</v>
      </c>
    </row>
    <row r="69" spans="1:3" ht="15.75" x14ac:dyDescent="0.25">
      <c r="A69" s="186" t="s">
        <v>109</v>
      </c>
      <c r="B69" s="211">
        <v>51</v>
      </c>
      <c r="C69" s="213">
        <v>1467590</v>
      </c>
    </row>
    <row r="70" spans="1:3" ht="15.75" x14ac:dyDescent="0.25">
      <c r="A70" s="185" t="s">
        <v>106</v>
      </c>
      <c r="B70" s="210">
        <f>SUM(B71:B75)</f>
        <v>135</v>
      </c>
      <c r="C70" s="212">
        <f>SUM(C71:C75)</f>
        <v>3233904</v>
      </c>
    </row>
    <row r="71" spans="1:3" ht="15.75" x14ac:dyDescent="0.25">
      <c r="A71" s="186" t="s">
        <v>265</v>
      </c>
      <c r="B71" s="211">
        <v>12</v>
      </c>
      <c r="C71" s="213">
        <v>294992</v>
      </c>
    </row>
    <row r="72" spans="1:3" ht="15.75" x14ac:dyDescent="0.25">
      <c r="A72" s="186" t="s">
        <v>108</v>
      </c>
      <c r="B72" s="211">
        <v>22</v>
      </c>
      <c r="C72" s="213">
        <v>538014</v>
      </c>
    </row>
    <row r="73" spans="1:3" ht="15.75" x14ac:dyDescent="0.25">
      <c r="A73" s="186" t="s">
        <v>55</v>
      </c>
      <c r="B73" s="211">
        <v>21</v>
      </c>
      <c r="C73" s="213">
        <v>506139</v>
      </c>
    </row>
    <row r="74" spans="1:3" ht="15.75" x14ac:dyDescent="0.25">
      <c r="A74" s="186" t="s">
        <v>53</v>
      </c>
      <c r="B74" s="211">
        <v>44</v>
      </c>
      <c r="C74" s="213">
        <v>1067534</v>
      </c>
    </row>
    <row r="75" spans="1:3" ht="15.75" x14ac:dyDescent="0.25">
      <c r="A75" s="186" t="s">
        <v>109</v>
      </c>
      <c r="B75" s="211">
        <v>36</v>
      </c>
      <c r="C75" s="213">
        <v>827225</v>
      </c>
    </row>
    <row r="76" spans="1:3" ht="15.75" x14ac:dyDescent="0.25">
      <c r="A76" s="185" t="s">
        <v>107</v>
      </c>
      <c r="B76" s="210">
        <v>132</v>
      </c>
      <c r="C76" s="212">
        <v>4527685</v>
      </c>
    </row>
  </sheetData>
  <mergeCells count="5">
    <mergeCell ref="A46:C46"/>
    <mergeCell ref="A2:C2"/>
    <mergeCell ref="A3:A4"/>
    <mergeCell ref="B3:C3"/>
    <mergeCell ref="A5:C5"/>
  </mergeCells>
  <pageMargins left="0.7" right="0.7" top="0.75" bottom="0.75" header="0.3" footer="0.3"/>
  <pageSetup paperSize="9" scale="93" orientation="portrait" r:id="rId1"/>
  <rowBreaks count="1" manualBreakCount="1">
    <brk id="45" max="16383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view="pageBreakPreview" zoomScaleNormal="100" zoomScaleSheetLayoutView="100" workbookViewId="0">
      <selection activeCell="G18" sqref="G18"/>
    </sheetView>
  </sheetViews>
  <sheetFormatPr defaultRowHeight="11.25" x14ac:dyDescent="0.2"/>
  <cols>
    <col min="1" max="1" width="38.1640625" customWidth="1"/>
    <col min="2" max="2" width="13.5" customWidth="1"/>
    <col min="3" max="3" width="22.5" customWidth="1"/>
    <col min="5" max="5" width="22.1640625" customWidth="1"/>
    <col min="7" max="7" width="24.1640625" customWidth="1"/>
  </cols>
  <sheetData>
    <row r="1" spans="1:7" ht="34.5" customHeight="1" x14ac:dyDescent="0.25">
      <c r="A1" s="217"/>
      <c r="B1" s="217"/>
      <c r="C1" s="217"/>
      <c r="D1" s="361" t="s">
        <v>389</v>
      </c>
      <c r="E1" s="361"/>
      <c r="F1" s="361"/>
      <c r="G1" s="361"/>
    </row>
    <row r="2" spans="1:7" ht="58.5" customHeight="1" x14ac:dyDescent="0.2">
      <c r="A2" s="416" t="s">
        <v>284</v>
      </c>
      <c r="B2" s="416"/>
      <c r="C2" s="416"/>
      <c r="D2" s="416"/>
      <c r="E2" s="416"/>
      <c r="F2" s="416"/>
      <c r="G2" s="416"/>
    </row>
    <row r="3" spans="1:7" ht="15.75" x14ac:dyDescent="0.25">
      <c r="A3" s="343" t="s">
        <v>285</v>
      </c>
      <c r="B3" s="365" t="s">
        <v>273</v>
      </c>
      <c r="C3" s="366"/>
      <c r="D3" s="365" t="s">
        <v>94</v>
      </c>
      <c r="E3" s="366"/>
      <c r="F3" s="367" t="s">
        <v>275</v>
      </c>
      <c r="G3" s="368"/>
    </row>
    <row r="4" spans="1:7" ht="15.75" x14ac:dyDescent="0.2">
      <c r="A4" s="344"/>
      <c r="B4" s="218" t="s">
        <v>96</v>
      </c>
      <c r="C4" s="219" t="s">
        <v>97</v>
      </c>
      <c r="D4" s="220" t="s">
        <v>96</v>
      </c>
      <c r="E4" s="220" t="s">
        <v>97</v>
      </c>
      <c r="F4" s="220" t="s">
        <v>96</v>
      </c>
      <c r="G4" s="220" t="s">
        <v>97</v>
      </c>
    </row>
    <row r="5" spans="1:7" ht="31.5" x14ac:dyDescent="0.25">
      <c r="A5" s="335" t="s">
        <v>286</v>
      </c>
      <c r="B5" s="336">
        <f t="shared" ref="B5:C5" si="0">SUM(B6:B9)</f>
        <v>50</v>
      </c>
      <c r="C5" s="337">
        <f t="shared" si="0"/>
        <v>9349031</v>
      </c>
      <c r="D5" s="336">
        <f>D6+D7+D8+D9</f>
        <v>0</v>
      </c>
      <c r="E5" s="336">
        <f>E6+E7+E8+E9</f>
        <v>0</v>
      </c>
      <c r="F5" s="336">
        <f>B5+D5</f>
        <v>50</v>
      </c>
      <c r="G5" s="337">
        <f>C5+E5</f>
        <v>9349031</v>
      </c>
    </row>
    <row r="6" spans="1:7" ht="15.75" x14ac:dyDescent="0.25">
      <c r="A6" s="223" t="s">
        <v>104</v>
      </c>
      <c r="B6" s="224">
        <v>19</v>
      </c>
      <c r="C6" s="225">
        <v>3552631.78</v>
      </c>
      <c r="D6" s="23"/>
      <c r="E6" s="197"/>
      <c r="F6" s="221">
        <f t="shared" ref="F6:F9" si="1">B6+D6</f>
        <v>19</v>
      </c>
      <c r="G6" s="222">
        <f t="shared" ref="G6:G9" si="2">C6+E6</f>
        <v>3552631.78</v>
      </c>
    </row>
    <row r="7" spans="1:7" ht="15.75" x14ac:dyDescent="0.25">
      <c r="A7" s="223" t="s">
        <v>105</v>
      </c>
      <c r="B7" s="224">
        <v>19</v>
      </c>
      <c r="C7" s="225">
        <v>3552631.78</v>
      </c>
      <c r="D7" s="23">
        <v>-2</v>
      </c>
      <c r="E7" s="227">
        <v>-373961.24</v>
      </c>
      <c r="F7" s="221">
        <f t="shared" si="1"/>
        <v>17</v>
      </c>
      <c r="G7" s="222">
        <f t="shared" si="2"/>
        <v>3178670.54</v>
      </c>
    </row>
    <row r="8" spans="1:7" ht="15.75" x14ac:dyDescent="0.25">
      <c r="A8" s="223" t="s">
        <v>106</v>
      </c>
      <c r="B8" s="224">
        <v>10</v>
      </c>
      <c r="C8" s="225">
        <v>1869806.2</v>
      </c>
      <c r="D8" s="23">
        <v>4</v>
      </c>
      <c r="E8" s="227">
        <v>747922.48</v>
      </c>
      <c r="F8" s="221">
        <f t="shared" si="1"/>
        <v>14</v>
      </c>
      <c r="G8" s="222">
        <f t="shared" si="2"/>
        <v>2617728.6800000002</v>
      </c>
    </row>
    <row r="9" spans="1:7" ht="15.75" x14ac:dyDescent="0.25">
      <c r="A9" s="223" t="s">
        <v>107</v>
      </c>
      <c r="B9" s="224">
        <v>2</v>
      </c>
      <c r="C9" s="225">
        <v>373961.24</v>
      </c>
      <c r="D9" s="23">
        <v>-2</v>
      </c>
      <c r="E9" s="197">
        <v>-373961.24</v>
      </c>
      <c r="F9" s="221">
        <f t="shared" si="1"/>
        <v>0</v>
      </c>
      <c r="G9" s="222">
        <f t="shared" si="2"/>
        <v>0</v>
      </c>
    </row>
    <row r="10" spans="1:7" ht="31.5" x14ac:dyDescent="0.25">
      <c r="A10" s="338" t="s">
        <v>287</v>
      </c>
      <c r="B10" s="336">
        <f t="shared" ref="B10:G10" si="3">SUM(B11:B14)</f>
        <v>370</v>
      </c>
      <c r="C10" s="337">
        <f t="shared" si="3"/>
        <v>3882000</v>
      </c>
      <c r="D10" s="336">
        <f t="shared" si="3"/>
        <v>0</v>
      </c>
      <c r="E10" s="336">
        <f t="shared" si="3"/>
        <v>0</v>
      </c>
      <c r="F10" s="336">
        <f t="shared" si="3"/>
        <v>370</v>
      </c>
      <c r="G10" s="337">
        <f t="shared" si="3"/>
        <v>3882000</v>
      </c>
    </row>
    <row r="11" spans="1:7" ht="15.75" x14ac:dyDescent="0.25">
      <c r="A11" s="223" t="s">
        <v>104</v>
      </c>
      <c r="B11" s="224">
        <v>116</v>
      </c>
      <c r="C11" s="225">
        <v>1611370</v>
      </c>
      <c r="D11" s="23"/>
      <c r="E11" s="197"/>
      <c r="F11" s="226">
        <f t="shared" ref="F11:G14" si="4">B11+D11</f>
        <v>116</v>
      </c>
      <c r="G11" s="197">
        <f t="shared" si="4"/>
        <v>1611370</v>
      </c>
    </row>
    <row r="12" spans="1:7" ht="15.75" x14ac:dyDescent="0.25">
      <c r="A12" s="223" t="s">
        <v>105</v>
      </c>
      <c r="B12" s="224">
        <v>123</v>
      </c>
      <c r="C12" s="225">
        <v>1723230</v>
      </c>
      <c r="D12" s="23"/>
      <c r="E12" s="197"/>
      <c r="F12" s="226">
        <f t="shared" si="4"/>
        <v>123</v>
      </c>
      <c r="G12" s="197">
        <f t="shared" si="4"/>
        <v>1723230</v>
      </c>
    </row>
    <row r="13" spans="1:7" ht="15.75" x14ac:dyDescent="0.25">
      <c r="A13" s="223" t="s">
        <v>106</v>
      </c>
      <c r="B13" s="224">
        <v>74</v>
      </c>
      <c r="C13" s="225">
        <v>477401</v>
      </c>
      <c r="D13" s="23">
        <v>57</v>
      </c>
      <c r="E13" s="197">
        <v>69999</v>
      </c>
      <c r="F13" s="226">
        <f t="shared" si="4"/>
        <v>131</v>
      </c>
      <c r="G13" s="197">
        <f t="shared" si="4"/>
        <v>547400</v>
      </c>
    </row>
    <row r="14" spans="1:7" ht="15.75" x14ac:dyDescent="0.25">
      <c r="A14" s="223" t="s">
        <v>107</v>
      </c>
      <c r="B14" s="224">
        <v>57</v>
      </c>
      <c r="C14" s="225">
        <v>69999</v>
      </c>
      <c r="D14" s="23">
        <v>-57</v>
      </c>
      <c r="E14" s="197">
        <v>-69999</v>
      </c>
      <c r="F14" s="226">
        <f t="shared" si="4"/>
        <v>0</v>
      </c>
      <c r="G14" s="197">
        <f t="shared" si="4"/>
        <v>0</v>
      </c>
    </row>
  </sheetData>
  <mergeCells count="6">
    <mergeCell ref="D1:G1"/>
    <mergeCell ref="A2:G2"/>
    <mergeCell ref="A3:A4"/>
    <mergeCell ref="B3:C3"/>
    <mergeCell ref="D3:E3"/>
    <mergeCell ref="F3:G3"/>
  </mergeCells>
  <pageMargins left="0.7" right="0.7" top="0.75" bottom="0.75" header="0.3" footer="0.3"/>
  <pageSetup paperSize="9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8"/>
  <sheetViews>
    <sheetView view="pageBreakPreview" zoomScale="96" zoomScaleNormal="100" zoomScaleSheetLayoutView="96" workbookViewId="0">
      <selection sqref="A1:XFD1048576"/>
    </sheetView>
  </sheetViews>
  <sheetFormatPr defaultRowHeight="15" x14ac:dyDescent="0.25"/>
  <cols>
    <col min="1" max="1" width="45.5" style="26" customWidth="1"/>
    <col min="2" max="2" width="17" style="196" customWidth="1"/>
    <col min="3" max="3" width="29.1640625" style="196" customWidth="1"/>
    <col min="4" max="4" width="16.83203125" style="26" customWidth="1"/>
    <col min="5" max="8" width="9.33203125" style="26"/>
    <col min="9" max="9" width="9.33203125" style="26" customWidth="1"/>
    <col min="10" max="256" width="9.33203125" style="26"/>
    <col min="257" max="257" width="45.5" style="26" customWidth="1"/>
    <col min="258" max="258" width="20.6640625" style="26" customWidth="1"/>
    <col min="259" max="259" width="43.33203125" style="26" customWidth="1"/>
    <col min="260" max="260" width="16.83203125" style="26" customWidth="1"/>
    <col min="261" max="512" width="9.33203125" style="26"/>
    <col min="513" max="513" width="45.5" style="26" customWidth="1"/>
    <col min="514" max="514" width="20.6640625" style="26" customWidth="1"/>
    <col min="515" max="515" width="43.33203125" style="26" customWidth="1"/>
    <col min="516" max="516" width="16.83203125" style="26" customWidth="1"/>
    <col min="517" max="768" width="9.33203125" style="26"/>
    <col min="769" max="769" width="45.5" style="26" customWidth="1"/>
    <col min="770" max="770" width="20.6640625" style="26" customWidth="1"/>
    <col min="771" max="771" width="43.33203125" style="26" customWidth="1"/>
    <col min="772" max="772" width="16.83203125" style="26" customWidth="1"/>
    <col min="773" max="1024" width="9.33203125" style="26"/>
    <col min="1025" max="1025" width="45.5" style="26" customWidth="1"/>
    <col min="1026" max="1026" width="20.6640625" style="26" customWidth="1"/>
    <col min="1027" max="1027" width="43.33203125" style="26" customWidth="1"/>
    <col min="1028" max="1028" width="16.83203125" style="26" customWidth="1"/>
    <col min="1029" max="1280" width="9.33203125" style="26"/>
    <col min="1281" max="1281" width="45.5" style="26" customWidth="1"/>
    <col min="1282" max="1282" width="20.6640625" style="26" customWidth="1"/>
    <col min="1283" max="1283" width="43.33203125" style="26" customWidth="1"/>
    <col min="1284" max="1284" width="16.83203125" style="26" customWidth="1"/>
    <col min="1285" max="1536" width="9.33203125" style="26"/>
    <col min="1537" max="1537" width="45.5" style="26" customWidth="1"/>
    <col min="1538" max="1538" width="20.6640625" style="26" customWidth="1"/>
    <col min="1539" max="1539" width="43.33203125" style="26" customWidth="1"/>
    <col min="1540" max="1540" width="16.83203125" style="26" customWidth="1"/>
    <col min="1541" max="1792" width="9.33203125" style="26"/>
    <col min="1793" max="1793" width="45.5" style="26" customWidth="1"/>
    <col min="1794" max="1794" width="20.6640625" style="26" customWidth="1"/>
    <col min="1795" max="1795" width="43.33203125" style="26" customWidth="1"/>
    <col min="1796" max="1796" width="16.83203125" style="26" customWidth="1"/>
    <col min="1797" max="2048" width="9.33203125" style="26"/>
    <col min="2049" max="2049" width="45.5" style="26" customWidth="1"/>
    <col min="2050" max="2050" width="20.6640625" style="26" customWidth="1"/>
    <col min="2051" max="2051" width="43.33203125" style="26" customWidth="1"/>
    <col min="2052" max="2052" width="16.83203125" style="26" customWidth="1"/>
    <col min="2053" max="2304" width="9.33203125" style="26"/>
    <col min="2305" max="2305" width="45.5" style="26" customWidth="1"/>
    <col min="2306" max="2306" width="20.6640625" style="26" customWidth="1"/>
    <col min="2307" max="2307" width="43.33203125" style="26" customWidth="1"/>
    <col min="2308" max="2308" width="16.83203125" style="26" customWidth="1"/>
    <col min="2309" max="2560" width="9.33203125" style="26"/>
    <col min="2561" max="2561" width="45.5" style="26" customWidth="1"/>
    <col min="2562" max="2562" width="20.6640625" style="26" customWidth="1"/>
    <col min="2563" max="2563" width="43.33203125" style="26" customWidth="1"/>
    <col min="2564" max="2564" width="16.83203125" style="26" customWidth="1"/>
    <col min="2565" max="2816" width="9.33203125" style="26"/>
    <col min="2817" max="2817" width="45.5" style="26" customWidth="1"/>
    <col min="2818" max="2818" width="20.6640625" style="26" customWidth="1"/>
    <col min="2819" max="2819" width="43.33203125" style="26" customWidth="1"/>
    <col min="2820" max="2820" width="16.83203125" style="26" customWidth="1"/>
    <col min="2821" max="3072" width="9.33203125" style="26"/>
    <col min="3073" max="3073" width="45.5" style="26" customWidth="1"/>
    <col min="3074" max="3074" width="20.6640625" style="26" customWidth="1"/>
    <col min="3075" max="3075" width="43.33203125" style="26" customWidth="1"/>
    <col min="3076" max="3076" width="16.83203125" style="26" customWidth="1"/>
    <col min="3077" max="3328" width="9.33203125" style="26"/>
    <col min="3329" max="3329" width="45.5" style="26" customWidth="1"/>
    <col min="3330" max="3330" width="20.6640625" style="26" customWidth="1"/>
    <col min="3331" max="3331" width="43.33203125" style="26" customWidth="1"/>
    <col min="3332" max="3332" width="16.83203125" style="26" customWidth="1"/>
    <col min="3333" max="3584" width="9.33203125" style="26"/>
    <col min="3585" max="3585" width="45.5" style="26" customWidth="1"/>
    <col min="3586" max="3586" width="20.6640625" style="26" customWidth="1"/>
    <col min="3587" max="3587" width="43.33203125" style="26" customWidth="1"/>
    <col min="3588" max="3588" width="16.83203125" style="26" customWidth="1"/>
    <col min="3589" max="3840" width="9.33203125" style="26"/>
    <col min="3841" max="3841" width="45.5" style="26" customWidth="1"/>
    <col min="3842" max="3842" width="20.6640625" style="26" customWidth="1"/>
    <col min="3843" max="3843" width="43.33203125" style="26" customWidth="1"/>
    <col min="3844" max="3844" width="16.83203125" style="26" customWidth="1"/>
    <col min="3845" max="4096" width="9.33203125" style="26"/>
    <col min="4097" max="4097" width="45.5" style="26" customWidth="1"/>
    <col min="4098" max="4098" width="20.6640625" style="26" customWidth="1"/>
    <col min="4099" max="4099" width="43.33203125" style="26" customWidth="1"/>
    <col min="4100" max="4100" width="16.83203125" style="26" customWidth="1"/>
    <col min="4101" max="4352" width="9.33203125" style="26"/>
    <col min="4353" max="4353" width="45.5" style="26" customWidth="1"/>
    <col min="4354" max="4354" width="20.6640625" style="26" customWidth="1"/>
    <col min="4355" max="4355" width="43.33203125" style="26" customWidth="1"/>
    <col min="4356" max="4356" width="16.83203125" style="26" customWidth="1"/>
    <col min="4357" max="4608" width="9.33203125" style="26"/>
    <col min="4609" max="4609" width="45.5" style="26" customWidth="1"/>
    <col min="4610" max="4610" width="20.6640625" style="26" customWidth="1"/>
    <col min="4611" max="4611" width="43.33203125" style="26" customWidth="1"/>
    <col min="4612" max="4612" width="16.83203125" style="26" customWidth="1"/>
    <col min="4613" max="4864" width="9.33203125" style="26"/>
    <col min="4865" max="4865" width="45.5" style="26" customWidth="1"/>
    <col min="4866" max="4866" width="20.6640625" style="26" customWidth="1"/>
    <col min="4867" max="4867" width="43.33203125" style="26" customWidth="1"/>
    <col min="4868" max="4868" width="16.83203125" style="26" customWidth="1"/>
    <col min="4869" max="5120" width="9.33203125" style="26"/>
    <col min="5121" max="5121" width="45.5" style="26" customWidth="1"/>
    <col min="5122" max="5122" width="20.6640625" style="26" customWidth="1"/>
    <col min="5123" max="5123" width="43.33203125" style="26" customWidth="1"/>
    <col min="5124" max="5124" width="16.83203125" style="26" customWidth="1"/>
    <col min="5125" max="5376" width="9.33203125" style="26"/>
    <col min="5377" max="5377" width="45.5" style="26" customWidth="1"/>
    <col min="5378" max="5378" width="20.6640625" style="26" customWidth="1"/>
    <col min="5379" max="5379" width="43.33203125" style="26" customWidth="1"/>
    <col min="5380" max="5380" width="16.83203125" style="26" customWidth="1"/>
    <col min="5381" max="5632" width="9.33203125" style="26"/>
    <col min="5633" max="5633" width="45.5" style="26" customWidth="1"/>
    <col min="5634" max="5634" width="20.6640625" style="26" customWidth="1"/>
    <col min="5635" max="5635" width="43.33203125" style="26" customWidth="1"/>
    <col min="5636" max="5636" width="16.83203125" style="26" customWidth="1"/>
    <col min="5637" max="5888" width="9.33203125" style="26"/>
    <col min="5889" max="5889" width="45.5" style="26" customWidth="1"/>
    <col min="5890" max="5890" width="20.6640625" style="26" customWidth="1"/>
    <col min="5891" max="5891" width="43.33203125" style="26" customWidth="1"/>
    <col min="5892" max="5892" width="16.83203125" style="26" customWidth="1"/>
    <col min="5893" max="6144" width="9.33203125" style="26"/>
    <col min="6145" max="6145" width="45.5" style="26" customWidth="1"/>
    <col min="6146" max="6146" width="20.6640625" style="26" customWidth="1"/>
    <col min="6147" max="6147" width="43.33203125" style="26" customWidth="1"/>
    <col min="6148" max="6148" width="16.83203125" style="26" customWidth="1"/>
    <col min="6149" max="6400" width="9.33203125" style="26"/>
    <col min="6401" max="6401" width="45.5" style="26" customWidth="1"/>
    <col min="6402" max="6402" width="20.6640625" style="26" customWidth="1"/>
    <col min="6403" max="6403" width="43.33203125" style="26" customWidth="1"/>
    <col min="6404" max="6404" width="16.83203125" style="26" customWidth="1"/>
    <col min="6405" max="6656" width="9.33203125" style="26"/>
    <col min="6657" max="6657" width="45.5" style="26" customWidth="1"/>
    <col min="6658" max="6658" width="20.6640625" style="26" customWidth="1"/>
    <col min="6659" max="6659" width="43.33203125" style="26" customWidth="1"/>
    <col min="6660" max="6660" width="16.83203125" style="26" customWidth="1"/>
    <col min="6661" max="6912" width="9.33203125" style="26"/>
    <col min="6913" max="6913" width="45.5" style="26" customWidth="1"/>
    <col min="6914" max="6914" width="20.6640625" style="26" customWidth="1"/>
    <col min="6915" max="6915" width="43.33203125" style="26" customWidth="1"/>
    <col min="6916" max="6916" width="16.83203125" style="26" customWidth="1"/>
    <col min="6917" max="7168" width="9.33203125" style="26"/>
    <col min="7169" max="7169" width="45.5" style="26" customWidth="1"/>
    <col min="7170" max="7170" width="20.6640625" style="26" customWidth="1"/>
    <col min="7171" max="7171" width="43.33203125" style="26" customWidth="1"/>
    <col min="7172" max="7172" width="16.83203125" style="26" customWidth="1"/>
    <col min="7173" max="7424" width="9.33203125" style="26"/>
    <col min="7425" max="7425" width="45.5" style="26" customWidth="1"/>
    <col min="7426" max="7426" width="20.6640625" style="26" customWidth="1"/>
    <col min="7427" max="7427" width="43.33203125" style="26" customWidth="1"/>
    <col min="7428" max="7428" width="16.83203125" style="26" customWidth="1"/>
    <col min="7429" max="7680" width="9.33203125" style="26"/>
    <col min="7681" max="7681" width="45.5" style="26" customWidth="1"/>
    <col min="7682" max="7682" width="20.6640625" style="26" customWidth="1"/>
    <col min="7683" max="7683" width="43.33203125" style="26" customWidth="1"/>
    <col min="7684" max="7684" width="16.83203125" style="26" customWidth="1"/>
    <col min="7685" max="7936" width="9.33203125" style="26"/>
    <col min="7937" max="7937" width="45.5" style="26" customWidth="1"/>
    <col min="7938" max="7938" width="20.6640625" style="26" customWidth="1"/>
    <col min="7939" max="7939" width="43.33203125" style="26" customWidth="1"/>
    <col min="7940" max="7940" width="16.83203125" style="26" customWidth="1"/>
    <col min="7941" max="8192" width="9.33203125" style="26"/>
    <col min="8193" max="8193" width="45.5" style="26" customWidth="1"/>
    <col min="8194" max="8194" width="20.6640625" style="26" customWidth="1"/>
    <col min="8195" max="8195" width="43.33203125" style="26" customWidth="1"/>
    <col min="8196" max="8196" width="16.83203125" style="26" customWidth="1"/>
    <col min="8197" max="8448" width="9.33203125" style="26"/>
    <col min="8449" max="8449" width="45.5" style="26" customWidth="1"/>
    <col min="8450" max="8450" width="20.6640625" style="26" customWidth="1"/>
    <col min="8451" max="8451" width="43.33203125" style="26" customWidth="1"/>
    <col min="8452" max="8452" width="16.83203125" style="26" customWidth="1"/>
    <col min="8453" max="8704" width="9.33203125" style="26"/>
    <col min="8705" max="8705" width="45.5" style="26" customWidth="1"/>
    <col min="8706" max="8706" width="20.6640625" style="26" customWidth="1"/>
    <col min="8707" max="8707" width="43.33203125" style="26" customWidth="1"/>
    <col min="8708" max="8708" width="16.83203125" style="26" customWidth="1"/>
    <col min="8709" max="8960" width="9.33203125" style="26"/>
    <col min="8961" max="8961" width="45.5" style="26" customWidth="1"/>
    <col min="8962" max="8962" width="20.6640625" style="26" customWidth="1"/>
    <col min="8963" max="8963" width="43.33203125" style="26" customWidth="1"/>
    <col min="8964" max="8964" width="16.83203125" style="26" customWidth="1"/>
    <col min="8965" max="9216" width="9.33203125" style="26"/>
    <col min="9217" max="9217" width="45.5" style="26" customWidth="1"/>
    <col min="9218" max="9218" width="20.6640625" style="26" customWidth="1"/>
    <col min="9219" max="9219" width="43.33203125" style="26" customWidth="1"/>
    <col min="9220" max="9220" width="16.83203125" style="26" customWidth="1"/>
    <col min="9221" max="9472" width="9.33203125" style="26"/>
    <col min="9473" max="9473" width="45.5" style="26" customWidth="1"/>
    <col min="9474" max="9474" width="20.6640625" style="26" customWidth="1"/>
    <col min="9475" max="9475" width="43.33203125" style="26" customWidth="1"/>
    <col min="9476" max="9476" width="16.83203125" style="26" customWidth="1"/>
    <col min="9477" max="9728" width="9.33203125" style="26"/>
    <col min="9729" max="9729" width="45.5" style="26" customWidth="1"/>
    <col min="9730" max="9730" width="20.6640625" style="26" customWidth="1"/>
    <col min="9731" max="9731" width="43.33203125" style="26" customWidth="1"/>
    <col min="9732" max="9732" width="16.83203125" style="26" customWidth="1"/>
    <col min="9733" max="9984" width="9.33203125" style="26"/>
    <col min="9985" max="9985" width="45.5" style="26" customWidth="1"/>
    <col min="9986" max="9986" width="20.6640625" style="26" customWidth="1"/>
    <col min="9987" max="9987" width="43.33203125" style="26" customWidth="1"/>
    <col min="9988" max="9988" width="16.83203125" style="26" customWidth="1"/>
    <col min="9989" max="10240" width="9.33203125" style="26"/>
    <col min="10241" max="10241" width="45.5" style="26" customWidth="1"/>
    <col min="10242" max="10242" width="20.6640625" style="26" customWidth="1"/>
    <col min="10243" max="10243" width="43.33203125" style="26" customWidth="1"/>
    <col min="10244" max="10244" width="16.83203125" style="26" customWidth="1"/>
    <col min="10245" max="10496" width="9.33203125" style="26"/>
    <col min="10497" max="10497" width="45.5" style="26" customWidth="1"/>
    <col min="10498" max="10498" width="20.6640625" style="26" customWidth="1"/>
    <col min="10499" max="10499" width="43.33203125" style="26" customWidth="1"/>
    <col min="10500" max="10500" width="16.83203125" style="26" customWidth="1"/>
    <col min="10501" max="10752" width="9.33203125" style="26"/>
    <col min="10753" max="10753" width="45.5" style="26" customWidth="1"/>
    <col min="10754" max="10754" width="20.6640625" style="26" customWidth="1"/>
    <col min="10755" max="10755" width="43.33203125" style="26" customWidth="1"/>
    <col min="10756" max="10756" width="16.83203125" style="26" customWidth="1"/>
    <col min="10757" max="11008" width="9.33203125" style="26"/>
    <col min="11009" max="11009" width="45.5" style="26" customWidth="1"/>
    <col min="11010" max="11010" width="20.6640625" style="26" customWidth="1"/>
    <col min="11011" max="11011" width="43.33203125" style="26" customWidth="1"/>
    <col min="11012" max="11012" width="16.83203125" style="26" customWidth="1"/>
    <col min="11013" max="11264" width="9.33203125" style="26"/>
    <col min="11265" max="11265" width="45.5" style="26" customWidth="1"/>
    <col min="11266" max="11266" width="20.6640625" style="26" customWidth="1"/>
    <col min="11267" max="11267" width="43.33203125" style="26" customWidth="1"/>
    <col min="11268" max="11268" width="16.83203125" style="26" customWidth="1"/>
    <col min="11269" max="11520" width="9.33203125" style="26"/>
    <col min="11521" max="11521" width="45.5" style="26" customWidth="1"/>
    <col min="11522" max="11522" width="20.6640625" style="26" customWidth="1"/>
    <col min="11523" max="11523" width="43.33203125" style="26" customWidth="1"/>
    <col min="11524" max="11524" width="16.83203125" style="26" customWidth="1"/>
    <col min="11525" max="11776" width="9.33203125" style="26"/>
    <col min="11777" max="11777" width="45.5" style="26" customWidth="1"/>
    <col min="11778" max="11778" width="20.6640625" style="26" customWidth="1"/>
    <col min="11779" max="11779" width="43.33203125" style="26" customWidth="1"/>
    <col min="11780" max="11780" width="16.83203125" style="26" customWidth="1"/>
    <col min="11781" max="12032" width="9.33203125" style="26"/>
    <col min="12033" max="12033" width="45.5" style="26" customWidth="1"/>
    <col min="12034" max="12034" width="20.6640625" style="26" customWidth="1"/>
    <col min="12035" max="12035" width="43.33203125" style="26" customWidth="1"/>
    <col min="12036" max="12036" width="16.83203125" style="26" customWidth="1"/>
    <col min="12037" max="12288" width="9.33203125" style="26"/>
    <col min="12289" max="12289" width="45.5" style="26" customWidth="1"/>
    <col min="12290" max="12290" width="20.6640625" style="26" customWidth="1"/>
    <col min="12291" max="12291" width="43.33203125" style="26" customWidth="1"/>
    <col min="12292" max="12292" width="16.83203125" style="26" customWidth="1"/>
    <col min="12293" max="12544" width="9.33203125" style="26"/>
    <col min="12545" max="12545" width="45.5" style="26" customWidth="1"/>
    <col min="12546" max="12546" width="20.6640625" style="26" customWidth="1"/>
    <col min="12547" max="12547" width="43.33203125" style="26" customWidth="1"/>
    <col min="12548" max="12548" width="16.83203125" style="26" customWidth="1"/>
    <col min="12549" max="12800" width="9.33203125" style="26"/>
    <col min="12801" max="12801" width="45.5" style="26" customWidth="1"/>
    <col min="12802" max="12802" width="20.6640625" style="26" customWidth="1"/>
    <col min="12803" max="12803" width="43.33203125" style="26" customWidth="1"/>
    <col min="12804" max="12804" width="16.83203125" style="26" customWidth="1"/>
    <col min="12805" max="13056" width="9.33203125" style="26"/>
    <col min="13057" max="13057" width="45.5" style="26" customWidth="1"/>
    <col min="13058" max="13058" width="20.6640625" style="26" customWidth="1"/>
    <col min="13059" max="13059" width="43.33203125" style="26" customWidth="1"/>
    <col min="13060" max="13060" width="16.83203125" style="26" customWidth="1"/>
    <col min="13061" max="13312" width="9.33203125" style="26"/>
    <col min="13313" max="13313" width="45.5" style="26" customWidth="1"/>
    <col min="13314" max="13314" width="20.6640625" style="26" customWidth="1"/>
    <col min="13315" max="13315" width="43.33203125" style="26" customWidth="1"/>
    <col min="13316" max="13316" width="16.83203125" style="26" customWidth="1"/>
    <col min="13317" max="13568" width="9.33203125" style="26"/>
    <col min="13569" max="13569" width="45.5" style="26" customWidth="1"/>
    <col min="13570" max="13570" width="20.6640625" style="26" customWidth="1"/>
    <col min="13571" max="13571" width="43.33203125" style="26" customWidth="1"/>
    <col min="13572" max="13572" width="16.83203125" style="26" customWidth="1"/>
    <col min="13573" max="13824" width="9.33203125" style="26"/>
    <col min="13825" max="13825" width="45.5" style="26" customWidth="1"/>
    <col min="13826" max="13826" width="20.6640625" style="26" customWidth="1"/>
    <col min="13827" max="13827" width="43.33203125" style="26" customWidth="1"/>
    <col min="13828" max="13828" width="16.83203125" style="26" customWidth="1"/>
    <col min="13829" max="14080" width="9.33203125" style="26"/>
    <col min="14081" max="14081" width="45.5" style="26" customWidth="1"/>
    <col min="14082" max="14082" width="20.6640625" style="26" customWidth="1"/>
    <col min="14083" max="14083" width="43.33203125" style="26" customWidth="1"/>
    <col min="14084" max="14084" width="16.83203125" style="26" customWidth="1"/>
    <col min="14085" max="14336" width="9.33203125" style="26"/>
    <col min="14337" max="14337" width="45.5" style="26" customWidth="1"/>
    <col min="14338" max="14338" width="20.6640625" style="26" customWidth="1"/>
    <col min="14339" max="14339" width="43.33203125" style="26" customWidth="1"/>
    <col min="14340" max="14340" width="16.83203125" style="26" customWidth="1"/>
    <col min="14341" max="14592" width="9.33203125" style="26"/>
    <col min="14593" max="14593" width="45.5" style="26" customWidth="1"/>
    <col min="14594" max="14594" width="20.6640625" style="26" customWidth="1"/>
    <col min="14595" max="14595" width="43.33203125" style="26" customWidth="1"/>
    <col min="14596" max="14596" width="16.83203125" style="26" customWidth="1"/>
    <col min="14597" max="14848" width="9.33203125" style="26"/>
    <col min="14849" max="14849" width="45.5" style="26" customWidth="1"/>
    <col min="14850" max="14850" width="20.6640625" style="26" customWidth="1"/>
    <col min="14851" max="14851" width="43.33203125" style="26" customWidth="1"/>
    <col min="14852" max="14852" width="16.83203125" style="26" customWidth="1"/>
    <col min="14853" max="15104" width="9.33203125" style="26"/>
    <col min="15105" max="15105" width="45.5" style="26" customWidth="1"/>
    <col min="15106" max="15106" width="20.6640625" style="26" customWidth="1"/>
    <col min="15107" max="15107" width="43.33203125" style="26" customWidth="1"/>
    <col min="15108" max="15108" width="16.83203125" style="26" customWidth="1"/>
    <col min="15109" max="15360" width="9.33203125" style="26"/>
    <col min="15361" max="15361" width="45.5" style="26" customWidth="1"/>
    <col min="15362" max="15362" width="20.6640625" style="26" customWidth="1"/>
    <col min="15363" max="15363" width="43.33203125" style="26" customWidth="1"/>
    <col min="15364" max="15364" width="16.83203125" style="26" customWidth="1"/>
    <col min="15365" max="15616" width="9.33203125" style="26"/>
    <col min="15617" max="15617" width="45.5" style="26" customWidth="1"/>
    <col min="15618" max="15618" width="20.6640625" style="26" customWidth="1"/>
    <col min="15619" max="15619" width="43.33203125" style="26" customWidth="1"/>
    <col min="15620" max="15620" width="16.83203125" style="26" customWidth="1"/>
    <col min="15621" max="15872" width="9.33203125" style="26"/>
    <col min="15873" max="15873" width="45.5" style="26" customWidth="1"/>
    <col min="15874" max="15874" width="20.6640625" style="26" customWidth="1"/>
    <col min="15875" max="15875" width="43.33203125" style="26" customWidth="1"/>
    <col min="15876" max="15876" width="16.83203125" style="26" customWidth="1"/>
    <col min="15877" max="16128" width="9.33203125" style="26"/>
    <col min="16129" max="16129" width="45.5" style="26" customWidth="1"/>
    <col min="16130" max="16130" width="20.6640625" style="26" customWidth="1"/>
    <col min="16131" max="16131" width="43.33203125" style="26" customWidth="1"/>
    <col min="16132" max="16132" width="16.83203125" style="26" customWidth="1"/>
    <col min="16133" max="16384" width="9.33203125" style="26"/>
  </cols>
  <sheetData>
    <row r="1" spans="1:7" ht="58.5" customHeight="1" x14ac:dyDescent="0.25">
      <c r="A1" s="24"/>
      <c r="C1" s="190" t="s">
        <v>405</v>
      </c>
      <c r="D1" s="25"/>
    </row>
    <row r="2" spans="1:7" ht="56.25" customHeight="1" x14ac:dyDescent="0.25">
      <c r="A2" s="419" t="s">
        <v>398</v>
      </c>
      <c r="B2" s="419"/>
      <c r="C2" s="419"/>
      <c r="D2" s="184"/>
      <c r="E2" s="184"/>
      <c r="F2" s="184"/>
      <c r="G2" s="184"/>
    </row>
    <row r="3" spans="1:7" ht="39" customHeight="1" x14ac:dyDescent="0.25">
      <c r="A3" s="417" t="s">
        <v>280</v>
      </c>
      <c r="B3" s="345" t="s">
        <v>95</v>
      </c>
      <c r="C3" s="346"/>
    </row>
    <row r="4" spans="1:7" ht="18.75" customHeight="1" x14ac:dyDescent="0.25">
      <c r="A4" s="418"/>
      <c r="B4" s="191" t="s">
        <v>96</v>
      </c>
      <c r="C4" s="191" t="s">
        <v>97</v>
      </c>
    </row>
    <row r="5" spans="1:7" ht="20.25" customHeight="1" x14ac:dyDescent="0.25">
      <c r="A5" s="214" t="s">
        <v>281</v>
      </c>
      <c r="B5" s="216">
        <f>SUM(B7,B8,B6,B9)</f>
        <v>9036</v>
      </c>
      <c r="C5" s="215">
        <f>SUM(C7,C8,C6,C9)</f>
        <v>4815987</v>
      </c>
    </row>
    <row r="6" spans="1:7" ht="15.75" x14ac:dyDescent="0.25">
      <c r="A6" s="185" t="s">
        <v>104</v>
      </c>
      <c r="B6" s="210">
        <v>1876</v>
      </c>
      <c r="C6" s="212">
        <v>999297</v>
      </c>
    </row>
    <row r="7" spans="1:7" ht="15.75" x14ac:dyDescent="0.25">
      <c r="A7" s="185" t="s">
        <v>105</v>
      </c>
      <c r="B7" s="210">
        <v>1876</v>
      </c>
      <c r="C7" s="212">
        <v>999297</v>
      </c>
    </row>
    <row r="8" spans="1:7" ht="15.75" x14ac:dyDescent="0.25">
      <c r="A8" s="185" t="s">
        <v>106</v>
      </c>
      <c r="B8" s="210">
        <v>1876</v>
      </c>
      <c r="C8" s="212">
        <v>999297</v>
      </c>
    </row>
    <row r="9" spans="1:7" ht="15.75" x14ac:dyDescent="0.25">
      <c r="A9" s="185" t="s">
        <v>107</v>
      </c>
      <c r="B9" s="210">
        <v>3408</v>
      </c>
      <c r="C9" s="212">
        <v>1818096</v>
      </c>
    </row>
    <row r="10" spans="1:7" ht="15.75" x14ac:dyDescent="0.25">
      <c r="A10" s="186" t="s">
        <v>265</v>
      </c>
      <c r="B10" s="211">
        <v>260</v>
      </c>
      <c r="C10" s="213">
        <v>139437</v>
      </c>
    </row>
    <row r="11" spans="1:7" ht="15.75" x14ac:dyDescent="0.25">
      <c r="A11" s="186" t="s">
        <v>108</v>
      </c>
      <c r="B11" s="211">
        <v>311</v>
      </c>
      <c r="C11" s="213">
        <v>167338</v>
      </c>
    </row>
    <row r="12" spans="1:7" ht="15.75" x14ac:dyDescent="0.25">
      <c r="A12" s="186" t="s">
        <v>55</v>
      </c>
      <c r="B12" s="211">
        <v>95</v>
      </c>
      <c r="C12" s="213">
        <v>51026</v>
      </c>
    </row>
    <row r="13" spans="1:7" ht="15.75" x14ac:dyDescent="0.25">
      <c r="A13" s="186" t="s">
        <v>53</v>
      </c>
      <c r="B13" s="211">
        <v>674</v>
      </c>
      <c r="C13" s="213">
        <v>359459</v>
      </c>
    </row>
    <row r="14" spans="1:7" ht="15.75" x14ac:dyDescent="0.25">
      <c r="A14" s="186" t="s">
        <v>109</v>
      </c>
      <c r="B14" s="211">
        <v>2068</v>
      </c>
      <c r="C14" s="213">
        <v>1100836</v>
      </c>
    </row>
    <row r="15" spans="1:7" ht="34.5" customHeight="1" x14ac:dyDescent="0.25">
      <c r="A15" s="417" t="s">
        <v>282</v>
      </c>
      <c r="B15" s="414" t="s">
        <v>266</v>
      </c>
      <c r="C15" s="415"/>
    </row>
    <row r="16" spans="1:7" x14ac:dyDescent="0.25">
      <c r="A16" s="418"/>
      <c r="B16" s="191" t="s">
        <v>96</v>
      </c>
      <c r="C16" s="191" t="s">
        <v>97</v>
      </c>
    </row>
    <row r="17" spans="1:3" ht="24" customHeight="1" x14ac:dyDescent="0.25">
      <c r="A17" s="214" t="s">
        <v>281</v>
      </c>
      <c r="B17" s="216">
        <f>SUM(B24,B30,B18,B36)</f>
        <v>974</v>
      </c>
      <c r="C17" s="215">
        <f>SUM(C24,C30,C18,C36)</f>
        <v>656676</v>
      </c>
    </row>
    <row r="18" spans="1:3" ht="15.75" x14ac:dyDescent="0.25">
      <c r="A18" s="185" t="s">
        <v>104</v>
      </c>
      <c r="B18" s="210">
        <f>SUM(B19:B23)</f>
        <v>589</v>
      </c>
      <c r="C18" s="212">
        <f>SUM(C19:C23)</f>
        <v>397792</v>
      </c>
    </row>
    <row r="19" spans="1:3" ht="15.75" x14ac:dyDescent="0.25">
      <c r="A19" s="186" t="s">
        <v>265</v>
      </c>
      <c r="B19" s="211">
        <v>57</v>
      </c>
      <c r="C19" s="213">
        <v>39208</v>
      </c>
    </row>
    <row r="20" spans="1:3" ht="15.75" x14ac:dyDescent="0.25">
      <c r="A20" s="186" t="s">
        <v>108</v>
      </c>
      <c r="B20" s="211">
        <v>70</v>
      </c>
      <c r="C20" s="213">
        <v>47449</v>
      </c>
    </row>
    <row r="21" spans="1:3" ht="15.75" x14ac:dyDescent="0.25">
      <c r="A21" s="186" t="s">
        <v>55</v>
      </c>
      <c r="B21" s="211">
        <v>64</v>
      </c>
      <c r="C21" s="213">
        <v>46399</v>
      </c>
    </row>
    <row r="22" spans="1:3" ht="15.75" x14ac:dyDescent="0.25">
      <c r="A22" s="186" t="s">
        <v>53</v>
      </c>
      <c r="B22" s="211">
        <v>87</v>
      </c>
      <c r="C22" s="213">
        <v>59373</v>
      </c>
    </row>
    <row r="23" spans="1:3" ht="15.75" x14ac:dyDescent="0.25">
      <c r="A23" s="186" t="s">
        <v>109</v>
      </c>
      <c r="B23" s="211">
        <v>311</v>
      </c>
      <c r="C23" s="213">
        <v>205363</v>
      </c>
    </row>
    <row r="24" spans="1:3" ht="15.75" x14ac:dyDescent="0.25">
      <c r="A24" s="185" t="s">
        <v>105</v>
      </c>
      <c r="B24" s="210">
        <f>SUM(B25:B29)</f>
        <v>280</v>
      </c>
      <c r="C24" s="212">
        <f>SUM(C25:C29)</f>
        <v>190393</v>
      </c>
    </row>
    <row r="25" spans="1:3" ht="15.75" x14ac:dyDescent="0.25">
      <c r="A25" s="186" t="s">
        <v>265</v>
      </c>
      <c r="B25" s="211">
        <v>17</v>
      </c>
      <c r="C25" s="213">
        <v>11924</v>
      </c>
    </row>
    <row r="26" spans="1:3" ht="15.75" x14ac:dyDescent="0.25">
      <c r="A26" s="186" t="s">
        <v>108</v>
      </c>
      <c r="B26" s="211">
        <v>55</v>
      </c>
      <c r="C26" s="213">
        <v>37665</v>
      </c>
    </row>
    <row r="27" spans="1:3" ht="15.75" x14ac:dyDescent="0.25">
      <c r="A27" s="186" t="s">
        <v>55</v>
      </c>
      <c r="B27" s="211">
        <v>11</v>
      </c>
      <c r="C27" s="213">
        <v>6698</v>
      </c>
    </row>
    <row r="28" spans="1:3" ht="15.75" x14ac:dyDescent="0.25">
      <c r="A28" s="186" t="s">
        <v>53</v>
      </c>
      <c r="B28" s="211">
        <v>49</v>
      </c>
      <c r="C28" s="213">
        <v>31246</v>
      </c>
    </row>
    <row r="29" spans="1:3" ht="15.75" x14ac:dyDescent="0.25">
      <c r="A29" s="186" t="s">
        <v>109</v>
      </c>
      <c r="B29" s="211">
        <v>148</v>
      </c>
      <c r="C29" s="213">
        <v>102860</v>
      </c>
    </row>
    <row r="30" spans="1:3" ht="15.75" x14ac:dyDescent="0.25">
      <c r="A30" s="185" t="s">
        <v>106</v>
      </c>
      <c r="B30" s="210">
        <f>SUM(B31:B35)</f>
        <v>105</v>
      </c>
      <c r="C30" s="212">
        <f>SUM(C31:C35)</f>
        <v>68491</v>
      </c>
    </row>
    <row r="31" spans="1:3" ht="15.75" x14ac:dyDescent="0.25">
      <c r="A31" s="186" t="s">
        <v>265</v>
      </c>
      <c r="B31" s="211">
        <v>10</v>
      </c>
      <c r="C31" s="213">
        <v>5330</v>
      </c>
    </row>
    <row r="32" spans="1:3" ht="15.75" x14ac:dyDescent="0.25">
      <c r="A32" s="186" t="s">
        <v>108</v>
      </c>
      <c r="B32" s="211">
        <v>17</v>
      </c>
      <c r="C32" s="213">
        <v>11924</v>
      </c>
    </row>
    <row r="33" spans="1:3" ht="15.75" x14ac:dyDescent="0.25">
      <c r="A33" s="186" t="s">
        <v>55</v>
      </c>
      <c r="B33" s="211">
        <v>3</v>
      </c>
      <c r="C33" s="213">
        <v>1719</v>
      </c>
    </row>
    <row r="34" spans="1:3" ht="15.75" x14ac:dyDescent="0.25">
      <c r="A34" s="186" t="s">
        <v>53</v>
      </c>
      <c r="B34" s="211">
        <v>12</v>
      </c>
      <c r="C34" s="213">
        <v>8663</v>
      </c>
    </row>
    <row r="35" spans="1:3" ht="15.75" x14ac:dyDescent="0.25">
      <c r="A35" s="186" t="s">
        <v>109</v>
      </c>
      <c r="B35" s="211">
        <v>63</v>
      </c>
      <c r="C35" s="213">
        <v>40855</v>
      </c>
    </row>
    <row r="36" spans="1:3" ht="15.75" x14ac:dyDescent="0.25">
      <c r="A36" s="185" t="s">
        <v>107</v>
      </c>
      <c r="B36" s="210">
        <v>0</v>
      </c>
      <c r="C36" s="212">
        <v>0</v>
      </c>
    </row>
    <row r="37" spans="1:3" ht="29.25" customHeight="1" x14ac:dyDescent="0.25">
      <c r="A37" s="417" t="s">
        <v>283</v>
      </c>
      <c r="B37" s="414" t="s">
        <v>266</v>
      </c>
      <c r="C37" s="415"/>
    </row>
    <row r="38" spans="1:3" x14ac:dyDescent="0.25">
      <c r="A38" s="418"/>
      <c r="B38" s="191" t="s">
        <v>96</v>
      </c>
      <c r="C38" s="191" t="s">
        <v>97</v>
      </c>
    </row>
    <row r="39" spans="1:3" ht="20.25" customHeight="1" x14ac:dyDescent="0.25">
      <c r="A39" s="214" t="s">
        <v>281</v>
      </c>
      <c r="B39" s="216">
        <f>SUM(B41,B42,B40,B43)</f>
        <v>1875</v>
      </c>
      <c r="C39" s="215">
        <f>SUM(C41,C42,C40,C43)</f>
        <v>999296</v>
      </c>
    </row>
    <row r="40" spans="1:3" ht="15.75" x14ac:dyDescent="0.25">
      <c r="A40" s="185" t="s">
        <v>104</v>
      </c>
      <c r="B40" s="210">
        <v>0</v>
      </c>
      <c r="C40" s="212">
        <v>0</v>
      </c>
    </row>
    <row r="41" spans="1:3" ht="15.75" x14ac:dyDescent="0.25">
      <c r="A41" s="185" t="s">
        <v>105</v>
      </c>
      <c r="B41" s="210">
        <v>0</v>
      </c>
      <c r="C41" s="212">
        <v>0</v>
      </c>
    </row>
    <row r="42" spans="1:3" ht="15.75" x14ac:dyDescent="0.25">
      <c r="A42" s="185" t="s">
        <v>106</v>
      </c>
      <c r="B42" s="210">
        <v>0</v>
      </c>
      <c r="C42" s="212">
        <v>0</v>
      </c>
    </row>
    <row r="43" spans="1:3" ht="15.75" x14ac:dyDescent="0.25">
      <c r="A43" s="185" t="s">
        <v>107</v>
      </c>
      <c r="B43" s="210">
        <f>SUM(B44:B48)</f>
        <v>1875</v>
      </c>
      <c r="C43" s="212">
        <f>SUM(C44:C48)</f>
        <v>999296</v>
      </c>
    </row>
    <row r="44" spans="1:3" ht="15.75" x14ac:dyDescent="0.25">
      <c r="A44" s="186" t="s">
        <v>265</v>
      </c>
      <c r="B44" s="211">
        <v>214</v>
      </c>
      <c r="C44" s="213">
        <v>114823</v>
      </c>
    </row>
    <row r="45" spans="1:3" ht="15.75" x14ac:dyDescent="0.25">
      <c r="A45" s="186" t="s">
        <v>108</v>
      </c>
      <c r="B45" s="211">
        <v>210</v>
      </c>
      <c r="C45" s="213">
        <v>112382</v>
      </c>
    </row>
    <row r="46" spans="1:3" ht="15.75" x14ac:dyDescent="0.25">
      <c r="A46" s="186" t="s">
        <v>55</v>
      </c>
      <c r="B46" s="211">
        <v>78</v>
      </c>
      <c r="C46" s="213">
        <v>41910</v>
      </c>
    </row>
    <row r="47" spans="1:3" ht="15.75" x14ac:dyDescent="0.25">
      <c r="A47" s="186" t="s">
        <v>53</v>
      </c>
      <c r="B47" s="211">
        <v>345</v>
      </c>
      <c r="C47" s="213">
        <v>184303</v>
      </c>
    </row>
    <row r="48" spans="1:3" ht="15.75" x14ac:dyDescent="0.25">
      <c r="A48" s="186" t="s">
        <v>109</v>
      </c>
      <c r="B48" s="211">
        <v>1028</v>
      </c>
      <c r="C48" s="213">
        <v>545878</v>
      </c>
    </row>
  </sheetData>
  <mergeCells count="7">
    <mergeCell ref="A37:A38"/>
    <mergeCell ref="B37:C37"/>
    <mergeCell ref="A2:C2"/>
    <mergeCell ref="A3:A4"/>
    <mergeCell ref="B3:C3"/>
    <mergeCell ref="A15:A16"/>
    <mergeCell ref="B15:C15"/>
  </mergeCells>
  <pageMargins left="0.70866141732283472" right="0.70866141732283472" top="0.74803149606299213" bottom="0.74803149606299213" header="0.31496062992125984" footer="0.31496062992125984"/>
  <pageSetup paperSize="9" orientation="portrait" r:id="rId1"/>
  <rowBreaks count="1" manualBreakCount="1">
    <brk id="36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"/>
  <sheetViews>
    <sheetView view="pageBreakPreview" zoomScale="148" zoomScaleNormal="100" zoomScaleSheetLayoutView="148" workbookViewId="0">
      <selection activeCell="E16" sqref="E16"/>
    </sheetView>
  </sheetViews>
  <sheetFormatPr defaultRowHeight="11.25" x14ac:dyDescent="0.2"/>
  <cols>
    <col min="1" max="1" width="31.33203125" customWidth="1"/>
    <col min="2" max="2" width="16.5" customWidth="1"/>
    <col min="3" max="3" width="9" customWidth="1"/>
    <col min="4" max="4" width="14.33203125" customWidth="1"/>
    <col min="5" max="5" width="11.5" customWidth="1"/>
    <col min="6" max="6" width="14.33203125" customWidth="1"/>
    <col min="7" max="7" width="11" customWidth="1"/>
    <col min="8" max="8" width="13.5" customWidth="1"/>
  </cols>
  <sheetData>
    <row r="1" spans="1:8" ht="26.25" customHeight="1" x14ac:dyDescent="0.2">
      <c r="E1" s="352" t="s">
        <v>388</v>
      </c>
      <c r="F1" s="352"/>
      <c r="G1" s="352"/>
      <c r="H1" s="352"/>
    </row>
    <row r="2" spans="1:8" ht="38.25" customHeight="1" x14ac:dyDescent="0.2">
      <c r="A2" s="353" t="s">
        <v>397</v>
      </c>
      <c r="B2" s="353"/>
      <c r="C2" s="353"/>
      <c r="D2" s="353"/>
      <c r="E2" s="353"/>
      <c r="F2" s="353"/>
      <c r="G2" s="353"/>
      <c r="H2" s="353"/>
    </row>
    <row r="3" spans="1:8" ht="46.5" customHeight="1" x14ac:dyDescent="0.2">
      <c r="A3" s="354" t="s">
        <v>271</v>
      </c>
      <c r="B3" s="354" t="s">
        <v>272</v>
      </c>
      <c r="C3" s="345" t="s">
        <v>273</v>
      </c>
      <c r="D3" s="346"/>
      <c r="E3" s="356" t="s">
        <v>274</v>
      </c>
      <c r="F3" s="356"/>
      <c r="G3" s="345" t="s">
        <v>95</v>
      </c>
      <c r="H3" s="346"/>
    </row>
    <row r="4" spans="1:8" ht="15.75" customHeight="1" x14ac:dyDescent="0.2">
      <c r="A4" s="355"/>
      <c r="B4" s="355"/>
      <c r="C4" s="151" t="s">
        <v>96</v>
      </c>
      <c r="D4" s="151" t="s">
        <v>97</v>
      </c>
      <c r="E4" s="151" t="s">
        <v>96</v>
      </c>
      <c r="F4" s="151" t="s">
        <v>97</v>
      </c>
      <c r="G4" s="151" t="s">
        <v>96</v>
      </c>
      <c r="H4" s="151" t="s">
        <v>97</v>
      </c>
    </row>
    <row r="5" spans="1:8" ht="15.75" customHeight="1" x14ac:dyDescent="0.2">
      <c r="A5" s="203" t="s">
        <v>276</v>
      </c>
      <c r="B5" s="204" t="s">
        <v>277</v>
      </c>
      <c r="C5" s="205">
        <v>7500</v>
      </c>
      <c r="D5" s="206">
        <v>3997185</v>
      </c>
      <c r="E5" s="207">
        <v>-6526</v>
      </c>
      <c r="F5" s="208">
        <v>-3340509</v>
      </c>
      <c r="G5" s="207">
        <f t="shared" ref="G5:H6" si="0">C5+E5</f>
        <v>974</v>
      </c>
      <c r="H5" s="209">
        <f t="shared" si="0"/>
        <v>656676</v>
      </c>
    </row>
    <row r="6" spans="1:8" ht="15.75" customHeight="1" x14ac:dyDescent="0.2">
      <c r="A6" s="203" t="s">
        <v>278</v>
      </c>
      <c r="B6" s="204" t="s">
        <v>277</v>
      </c>
      <c r="C6" s="205">
        <v>0</v>
      </c>
      <c r="D6" s="206">
        <v>0</v>
      </c>
      <c r="E6" s="207">
        <v>1875</v>
      </c>
      <c r="F6" s="208">
        <v>999296</v>
      </c>
      <c r="G6" s="207">
        <f t="shared" si="0"/>
        <v>1875</v>
      </c>
      <c r="H6" s="209">
        <f t="shared" si="0"/>
        <v>999296</v>
      </c>
    </row>
    <row r="7" spans="1:8" ht="12.75" customHeight="1" x14ac:dyDescent="0.2">
      <c r="A7" s="203" t="s">
        <v>279</v>
      </c>
      <c r="B7" s="204" t="s">
        <v>277</v>
      </c>
      <c r="C7" s="205">
        <v>7500</v>
      </c>
      <c r="D7" s="206">
        <v>3997185</v>
      </c>
      <c r="E7" s="207">
        <v>1536</v>
      </c>
      <c r="F7" s="208">
        <v>818802</v>
      </c>
      <c r="G7" s="207">
        <f>C7+E7</f>
        <v>9036</v>
      </c>
      <c r="H7" s="209">
        <f>D7+F7</f>
        <v>4815987</v>
      </c>
    </row>
    <row r="8" spans="1:8" ht="19.5" customHeight="1" x14ac:dyDescent="0.2">
      <c r="A8" s="203" t="s">
        <v>267</v>
      </c>
      <c r="B8" s="204"/>
      <c r="C8" s="234">
        <f>C6+C5+C7</f>
        <v>15000</v>
      </c>
      <c r="D8" s="235">
        <f t="shared" ref="D8:H8" si="1">D6+D5+D7</f>
        <v>7994370</v>
      </c>
      <c r="E8" s="234">
        <f t="shared" si="1"/>
        <v>-3115</v>
      </c>
      <c r="F8" s="235">
        <f t="shared" si="1"/>
        <v>-1522411</v>
      </c>
      <c r="G8" s="234">
        <f t="shared" si="1"/>
        <v>11885</v>
      </c>
      <c r="H8" s="235">
        <f t="shared" si="1"/>
        <v>6471959</v>
      </c>
    </row>
  </sheetData>
  <mergeCells count="7">
    <mergeCell ref="A2:H2"/>
    <mergeCell ref="E1:H1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scale="85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view="pageBreakPreview" topLeftCell="A7" zoomScale="148" zoomScaleNormal="100" zoomScaleSheetLayoutView="148" workbookViewId="0">
      <selection activeCell="I15" sqref="I15"/>
    </sheetView>
  </sheetViews>
  <sheetFormatPr defaultRowHeight="11.25" x14ac:dyDescent="0.2"/>
  <cols>
    <col min="1" max="1" width="44" customWidth="1"/>
    <col min="3" max="3" width="17" customWidth="1"/>
    <col min="5" max="5" width="15.5" customWidth="1"/>
    <col min="7" max="7" width="16.6640625" customWidth="1"/>
  </cols>
  <sheetData>
    <row r="1" spans="1:8" ht="39" customHeight="1" x14ac:dyDescent="0.2">
      <c r="E1" s="352" t="s">
        <v>387</v>
      </c>
      <c r="F1" s="352"/>
      <c r="G1" s="352"/>
      <c r="H1" s="17"/>
    </row>
    <row r="2" spans="1:8" ht="38.25" customHeight="1" x14ac:dyDescent="0.2">
      <c r="A2" s="353" t="s">
        <v>268</v>
      </c>
      <c r="B2" s="353"/>
      <c r="C2" s="353"/>
      <c r="D2" s="353"/>
      <c r="E2" s="353"/>
      <c r="F2" s="353"/>
      <c r="G2" s="353"/>
    </row>
    <row r="3" spans="1:8" ht="35.25" customHeight="1" x14ac:dyDescent="0.2">
      <c r="A3" s="236" t="s">
        <v>269</v>
      </c>
      <c r="B3" s="345" t="s">
        <v>93</v>
      </c>
      <c r="C3" s="346"/>
      <c r="D3" s="356" t="s">
        <v>94</v>
      </c>
      <c r="E3" s="356"/>
      <c r="F3" s="345" t="s">
        <v>95</v>
      </c>
      <c r="G3" s="346"/>
    </row>
    <row r="4" spans="1:8" ht="39.75" customHeight="1" x14ac:dyDescent="0.2">
      <c r="A4" s="19" t="s">
        <v>270</v>
      </c>
      <c r="B4" s="151" t="s">
        <v>96</v>
      </c>
      <c r="C4" s="151" t="s">
        <v>97</v>
      </c>
      <c r="D4" s="151" t="s">
        <v>96</v>
      </c>
      <c r="E4" s="151" t="s">
        <v>97</v>
      </c>
      <c r="F4" s="151" t="s">
        <v>96</v>
      </c>
      <c r="G4" s="151" t="s">
        <v>97</v>
      </c>
    </row>
    <row r="5" spans="1:8" ht="15.75" customHeight="1" x14ac:dyDescent="0.25">
      <c r="A5" s="20" t="s">
        <v>98</v>
      </c>
      <c r="B5" s="23">
        <v>5</v>
      </c>
      <c r="C5" s="197">
        <v>750020.4</v>
      </c>
      <c r="D5" s="21">
        <v>0</v>
      </c>
      <c r="E5" s="21">
        <v>0</v>
      </c>
      <c r="F5" s="23">
        <v>5</v>
      </c>
      <c r="G5" s="197">
        <v>750020.4</v>
      </c>
    </row>
    <row r="6" spans="1:8" ht="15.75" customHeight="1" x14ac:dyDescent="0.25">
      <c r="A6" s="20" t="s">
        <v>99</v>
      </c>
      <c r="B6" s="23">
        <v>5</v>
      </c>
      <c r="C6" s="197">
        <v>750020.4</v>
      </c>
      <c r="D6" s="21">
        <v>0</v>
      </c>
      <c r="E6" s="21">
        <v>0</v>
      </c>
      <c r="F6" s="23">
        <v>5</v>
      </c>
      <c r="G6" s="197">
        <v>750020.4</v>
      </c>
    </row>
    <row r="7" spans="1:8" ht="15.75" customHeight="1" x14ac:dyDescent="0.25">
      <c r="A7" s="20" t="s">
        <v>100</v>
      </c>
      <c r="B7" s="23">
        <v>5</v>
      </c>
      <c r="C7" s="197">
        <v>750020.4</v>
      </c>
      <c r="D7" s="21">
        <v>0</v>
      </c>
      <c r="E7" s="21">
        <v>0</v>
      </c>
      <c r="F7" s="23">
        <v>5</v>
      </c>
      <c r="G7" s="197">
        <v>750020.4</v>
      </c>
    </row>
    <row r="8" spans="1:8" ht="12.75" customHeight="1" x14ac:dyDescent="0.2">
      <c r="A8" s="198" t="s">
        <v>265</v>
      </c>
      <c r="B8" s="199">
        <v>1</v>
      </c>
      <c r="C8" s="200">
        <v>150004.07999999999</v>
      </c>
      <c r="D8" s="201"/>
      <c r="E8" s="201"/>
      <c r="F8" s="199">
        <v>1</v>
      </c>
      <c r="G8" s="200">
        <v>150004.07999999999</v>
      </c>
    </row>
    <row r="9" spans="1:8" ht="12.75" x14ac:dyDescent="0.2">
      <c r="A9" s="198" t="s">
        <v>108</v>
      </c>
      <c r="B9" s="199">
        <v>1</v>
      </c>
      <c r="C9" s="200">
        <v>150004.07999999999</v>
      </c>
      <c r="D9" s="201"/>
      <c r="E9" s="201"/>
      <c r="F9" s="199">
        <v>1</v>
      </c>
      <c r="G9" s="200">
        <v>150004.07999999999</v>
      </c>
    </row>
    <row r="10" spans="1:8" ht="12.75" x14ac:dyDescent="0.2">
      <c r="A10" s="198" t="s">
        <v>55</v>
      </c>
      <c r="B10" s="199">
        <v>1</v>
      </c>
      <c r="C10" s="200">
        <v>150004.07999999999</v>
      </c>
      <c r="D10" s="201">
        <v>-1</v>
      </c>
      <c r="E10" s="202">
        <v>-150004.07999999999</v>
      </c>
      <c r="F10" s="199">
        <v>0</v>
      </c>
      <c r="G10" s="200">
        <v>0</v>
      </c>
    </row>
    <row r="11" spans="1:8" ht="12.75" x14ac:dyDescent="0.2">
      <c r="A11" s="198" t="s">
        <v>53</v>
      </c>
      <c r="B11" s="199">
        <v>1</v>
      </c>
      <c r="C11" s="200">
        <v>150004.07999999999</v>
      </c>
      <c r="D11" s="201">
        <v>-1</v>
      </c>
      <c r="E11" s="202">
        <v>-150004.07999999999</v>
      </c>
      <c r="F11" s="199">
        <v>0</v>
      </c>
      <c r="G11" s="200">
        <v>0</v>
      </c>
    </row>
    <row r="12" spans="1:8" ht="12.75" x14ac:dyDescent="0.2">
      <c r="A12" s="198" t="s">
        <v>109</v>
      </c>
      <c r="B12" s="199">
        <v>1</v>
      </c>
      <c r="C12" s="200">
        <v>150004.07999999999</v>
      </c>
      <c r="D12" s="201">
        <v>2</v>
      </c>
      <c r="E12" s="202">
        <v>300008.15999999997</v>
      </c>
      <c r="F12" s="199">
        <v>3</v>
      </c>
      <c r="G12" s="200">
        <v>450012.24</v>
      </c>
    </row>
    <row r="13" spans="1:8" ht="15.75" x14ac:dyDescent="0.25">
      <c r="A13" s="20" t="s">
        <v>101</v>
      </c>
      <c r="B13" s="23">
        <v>5</v>
      </c>
      <c r="C13" s="197">
        <v>750020.4</v>
      </c>
      <c r="D13" s="21">
        <v>0</v>
      </c>
      <c r="E13" s="21">
        <v>0</v>
      </c>
      <c r="F13" s="23">
        <v>5</v>
      </c>
      <c r="G13" s="197">
        <v>750020.4</v>
      </c>
    </row>
    <row r="14" spans="1:8" ht="15.75" x14ac:dyDescent="0.25">
      <c r="A14" s="22" t="s">
        <v>46</v>
      </c>
      <c r="B14" s="29">
        <v>20</v>
      </c>
      <c r="C14" s="29">
        <v>3000082</v>
      </c>
      <c r="D14" s="29">
        <f>SUM(D5:D13)</f>
        <v>0</v>
      </c>
      <c r="E14" s="29">
        <f>SUM(E5:E13)</f>
        <v>0</v>
      </c>
      <c r="F14" s="29">
        <v>20</v>
      </c>
      <c r="G14" s="29">
        <v>3000082</v>
      </c>
    </row>
  </sheetData>
  <mergeCells count="5">
    <mergeCell ref="E1:G1"/>
    <mergeCell ref="A2:G2"/>
    <mergeCell ref="B3:C3"/>
    <mergeCell ref="D3:E3"/>
    <mergeCell ref="F3:G3"/>
  </mergeCells>
  <pageMargins left="0.7" right="0.7" top="0.75" bottom="0.75" header="0.3" footer="0.3"/>
  <pageSetup paperSize="9" scale="91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view="pageBreakPreview" topLeftCell="A7" zoomScale="85" zoomScaleNormal="100" zoomScaleSheetLayoutView="85" workbookViewId="0">
      <selection activeCell="B3" sqref="B3:C3"/>
    </sheetView>
  </sheetViews>
  <sheetFormatPr defaultRowHeight="15" x14ac:dyDescent="0.25"/>
  <cols>
    <col min="1" max="1" width="45.5" style="26" customWidth="1"/>
    <col min="2" max="2" width="20.6640625" style="26" customWidth="1"/>
    <col min="3" max="3" width="43.33203125" style="196" customWidth="1"/>
    <col min="4" max="4" width="16.83203125" style="26" customWidth="1"/>
    <col min="5" max="8" width="9.33203125" style="26"/>
    <col min="9" max="9" width="9.33203125" style="26" customWidth="1"/>
    <col min="10" max="256" width="9.33203125" style="26"/>
    <col min="257" max="257" width="45.5" style="26" customWidth="1"/>
    <col min="258" max="258" width="20.6640625" style="26" customWidth="1"/>
    <col min="259" max="259" width="43.33203125" style="26" customWidth="1"/>
    <col min="260" max="260" width="16.83203125" style="26" customWidth="1"/>
    <col min="261" max="512" width="9.33203125" style="26"/>
    <col min="513" max="513" width="45.5" style="26" customWidth="1"/>
    <col min="514" max="514" width="20.6640625" style="26" customWidth="1"/>
    <col min="515" max="515" width="43.33203125" style="26" customWidth="1"/>
    <col min="516" max="516" width="16.83203125" style="26" customWidth="1"/>
    <col min="517" max="768" width="9.33203125" style="26"/>
    <col min="769" max="769" width="45.5" style="26" customWidth="1"/>
    <col min="770" max="770" width="20.6640625" style="26" customWidth="1"/>
    <col min="771" max="771" width="43.33203125" style="26" customWidth="1"/>
    <col min="772" max="772" width="16.83203125" style="26" customWidth="1"/>
    <col min="773" max="1024" width="9.33203125" style="26"/>
    <col min="1025" max="1025" width="45.5" style="26" customWidth="1"/>
    <col min="1026" max="1026" width="20.6640625" style="26" customWidth="1"/>
    <col min="1027" max="1027" width="43.33203125" style="26" customWidth="1"/>
    <col min="1028" max="1028" width="16.83203125" style="26" customWidth="1"/>
    <col min="1029" max="1280" width="9.33203125" style="26"/>
    <col min="1281" max="1281" width="45.5" style="26" customWidth="1"/>
    <col min="1282" max="1282" width="20.6640625" style="26" customWidth="1"/>
    <col min="1283" max="1283" width="43.33203125" style="26" customWidth="1"/>
    <col min="1284" max="1284" width="16.83203125" style="26" customWidth="1"/>
    <col min="1285" max="1536" width="9.33203125" style="26"/>
    <col min="1537" max="1537" width="45.5" style="26" customWidth="1"/>
    <col min="1538" max="1538" width="20.6640625" style="26" customWidth="1"/>
    <col min="1539" max="1539" width="43.33203125" style="26" customWidth="1"/>
    <col min="1540" max="1540" width="16.83203125" style="26" customWidth="1"/>
    <col min="1541" max="1792" width="9.33203125" style="26"/>
    <col min="1793" max="1793" width="45.5" style="26" customWidth="1"/>
    <col min="1794" max="1794" width="20.6640625" style="26" customWidth="1"/>
    <col min="1795" max="1795" width="43.33203125" style="26" customWidth="1"/>
    <col min="1796" max="1796" width="16.83203125" style="26" customWidth="1"/>
    <col min="1797" max="2048" width="9.33203125" style="26"/>
    <col min="2049" max="2049" width="45.5" style="26" customWidth="1"/>
    <col min="2050" max="2050" width="20.6640625" style="26" customWidth="1"/>
    <col min="2051" max="2051" width="43.33203125" style="26" customWidth="1"/>
    <col min="2052" max="2052" width="16.83203125" style="26" customWidth="1"/>
    <col min="2053" max="2304" width="9.33203125" style="26"/>
    <col min="2305" max="2305" width="45.5" style="26" customWidth="1"/>
    <col min="2306" max="2306" width="20.6640625" style="26" customWidth="1"/>
    <col min="2307" max="2307" width="43.33203125" style="26" customWidth="1"/>
    <col min="2308" max="2308" width="16.83203125" style="26" customWidth="1"/>
    <col min="2309" max="2560" width="9.33203125" style="26"/>
    <col min="2561" max="2561" width="45.5" style="26" customWidth="1"/>
    <col min="2562" max="2562" width="20.6640625" style="26" customWidth="1"/>
    <col min="2563" max="2563" width="43.33203125" style="26" customWidth="1"/>
    <col min="2564" max="2564" width="16.83203125" style="26" customWidth="1"/>
    <col min="2565" max="2816" width="9.33203125" style="26"/>
    <col min="2817" max="2817" width="45.5" style="26" customWidth="1"/>
    <col min="2818" max="2818" width="20.6640625" style="26" customWidth="1"/>
    <col min="2819" max="2819" width="43.33203125" style="26" customWidth="1"/>
    <col min="2820" max="2820" width="16.83203125" style="26" customWidth="1"/>
    <col min="2821" max="3072" width="9.33203125" style="26"/>
    <col min="3073" max="3073" width="45.5" style="26" customWidth="1"/>
    <col min="3074" max="3074" width="20.6640625" style="26" customWidth="1"/>
    <col min="3075" max="3075" width="43.33203125" style="26" customWidth="1"/>
    <col min="3076" max="3076" width="16.83203125" style="26" customWidth="1"/>
    <col min="3077" max="3328" width="9.33203125" style="26"/>
    <col min="3329" max="3329" width="45.5" style="26" customWidth="1"/>
    <col min="3330" max="3330" width="20.6640625" style="26" customWidth="1"/>
    <col min="3331" max="3331" width="43.33203125" style="26" customWidth="1"/>
    <col min="3332" max="3332" width="16.83203125" style="26" customWidth="1"/>
    <col min="3333" max="3584" width="9.33203125" style="26"/>
    <col min="3585" max="3585" width="45.5" style="26" customWidth="1"/>
    <col min="3586" max="3586" width="20.6640625" style="26" customWidth="1"/>
    <col min="3587" max="3587" width="43.33203125" style="26" customWidth="1"/>
    <col min="3588" max="3588" width="16.83203125" style="26" customWidth="1"/>
    <col min="3589" max="3840" width="9.33203125" style="26"/>
    <col min="3841" max="3841" width="45.5" style="26" customWidth="1"/>
    <col min="3842" max="3842" width="20.6640625" style="26" customWidth="1"/>
    <col min="3843" max="3843" width="43.33203125" style="26" customWidth="1"/>
    <col min="3844" max="3844" width="16.83203125" style="26" customWidth="1"/>
    <col min="3845" max="4096" width="9.33203125" style="26"/>
    <col min="4097" max="4097" width="45.5" style="26" customWidth="1"/>
    <col min="4098" max="4098" width="20.6640625" style="26" customWidth="1"/>
    <col min="4099" max="4099" width="43.33203125" style="26" customWidth="1"/>
    <col min="4100" max="4100" width="16.83203125" style="26" customWidth="1"/>
    <col min="4101" max="4352" width="9.33203125" style="26"/>
    <col min="4353" max="4353" width="45.5" style="26" customWidth="1"/>
    <col min="4354" max="4354" width="20.6640625" style="26" customWidth="1"/>
    <col min="4355" max="4355" width="43.33203125" style="26" customWidth="1"/>
    <col min="4356" max="4356" width="16.83203125" style="26" customWidth="1"/>
    <col min="4357" max="4608" width="9.33203125" style="26"/>
    <col min="4609" max="4609" width="45.5" style="26" customWidth="1"/>
    <col min="4610" max="4610" width="20.6640625" style="26" customWidth="1"/>
    <col min="4611" max="4611" width="43.33203125" style="26" customWidth="1"/>
    <col min="4612" max="4612" width="16.83203125" style="26" customWidth="1"/>
    <col min="4613" max="4864" width="9.33203125" style="26"/>
    <col min="4865" max="4865" width="45.5" style="26" customWidth="1"/>
    <col min="4866" max="4866" width="20.6640625" style="26" customWidth="1"/>
    <col min="4867" max="4867" width="43.33203125" style="26" customWidth="1"/>
    <col min="4868" max="4868" width="16.83203125" style="26" customWidth="1"/>
    <col min="4869" max="5120" width="9.33203125" style="26"/>
    <col min="5121" max="5121" width="45.5" style="26" customWidth="1"/>
    <col min="5122" max="5122" width="20.6640625" style="26" customWidth="1"/>
    <col min="5123" max="5123" width="43.33203125" style="26" customWidth="1"/>
    <col min="5124" max="5124" width="16.83203125" style="26" customWidth="1"/>
    <col min="5125" max="5376" width="9.33203125" style="26"/>
    <col min="5377" max="5377" width="45.5" style="26" customWidth="1"/>
    <col min="5378" max="5378" width="20.6640625" style="26" customWidth="1"/>
    <col min="5379" max="5379" width="43.33203125" style="26" customWidth="1"/>
    <col min="5380" max="5380" width="16.83203125" style="26" customWidth="1"/>
    <col min="5381" max="5632" width="9.33203125" style="26"/>
    <col min="5633" max="5633" width="45.5" style="26" customWidth="1"/>
    <col min="5634" max="5634" width="20.6640625" style="26" customWidth="1"/>
    <col min="5635" max="5635" width="43.33203125" style="26" customWidth="1"/>
    <col min="5636" max="5636" width="16.83203125" style="26" customWidth="1"/>
    <col min="5637" max="5888" width="9.33203125" style="26"/>
    <col min="5889" max="5889" width="45.5" style="26" customWidth="1"/>
    <col min="5890" max="5890" width="20.6640625" style="26" customWidth="1"/>
    <col min="5891" max="5891" width="43.33203125" style="26" customWidth="1"/>
    <col min="5892" max="5892" width="16.83203125" style="26" customWidth="1"/>
    <col min="5893" max="6144" width="9.33203125" style="26"/>
    <col min="6145" max="6145" width="45.5" style="26" customWidth="1"/>
    <col min="6146" max="6146" width="20.6640625" style="26" customWidth="1"/>
    <col min="6147" max="6147" width="43.33203125" style="26" customWidth="1"/>
    <col min="6148" max="6148" width="16.83203125" style="26" customWidth="1"/>
    <col min="6149" max="6400" width="9.33203125" style="26"/>
    <col min="6401" max="6401" width="45.5" style="26" customWidth="1"/>
    <col min="6402" max="6402" width="20.6640625" style="26" customWidth="1"/>
    <col min="6403" max="6403" width="43.33203125" style="26" customWidth="1"/>
    <col min="6404" max="6404" width="16.83203125" style="26" customWidth="1"/>
    <col min="6405" max="6656" width="9.33203125" style="26"/>
    <col min="6657" max="6657" width="45.5" style="26" customWidth="1"/>
    <col min="6658" max="6658" width="20.6640625" style="26" customWidth="1"/>
    <col min="6659" max="6659" width="43.33203125" style="26" customWidth="1"/>
    <col min="6660" max="6660" width="16.83203125" style="26" customWidth="1"/>
    <col min="6661" max="6912" width="9.33203125" style="26"/>
    <col min="6913" max="6913" width="45.5" style="26" customWidth="1"/>
    <col min="6914" max="6914" width="20.6640625" style="26" customWidth="1"/>
    <col min="6915" max="6915" width="43.33203125" style="26" customWidth="1"/>
    <col min="6916" max="6916" width="16.83203125" style="26" customWidth="1"/>
    <col min="6917" max="7168" width="9.33203125" style="26"/>
    <col min="7169" max="7169" width="45.5" style="26" customWidth="1"/>
    <col min="7170" max="7170" width="20.6640625" style="26" customWidth="1"/>
    <col min="7171" max="7171" width="43.33203125" style="26" customWidth="1"/>
    <col min="7172" max="7172" width="16.83203125" style="26" customWidth="1"/>
    <col min="7173" max="7424" width="9.33203125" style="26"/>
    <col min="7425" max="7425" width="45.5" style="26" customWidth="1"/>
    <col min="7426" max="7426" width="20.6640625" style="26" customWidth="1"/>
    <col min="7427" max="7427" width="43.33203125" style="26" customWidth="1"/>
    <col min="7428" max="7428" width="16.83203125" style="26" customWidth="1"/>
    <col min="7429" max="7680" width="9.33203125" style="26"/>
    <col min="7681" max="7681" width="45.5" style="26" customWidth="1"/>
    <col min="7682" max="7682" width="20.6640625" style="26" customWidth="1"/>
    <col min="7683" max="7683" width="43.33203125" style="26" customWidth="1"/>
    <col min="7684" max="7684" width="16.83203125" style="26" customWidth="1"/>
    <col min="7685" max="7936" width="9.33203125" style="26"/>
    <col min="7937" max="7937" width="45.5" style="26" customWidth="1"/>
    <col min="7938" max="7938" width="20.6640625" style="26" customWidth="1"/>
    <col min="7939" max="7939" width="43.33203125" style="26" customWidth="1"/>
    <col min="7940" max="7940" width="16.83203125" style="26" customWidth="1"/>
    <col min="7941" max="8192" width="9.33203125" style="26"/>
    <col min="8193" max="8193" width="45.5" style="26" customWidth="1"/>
    <col min="8194" max="8194" width="20.6640625" style="26" customWidth="1"/>
    <col min="8195" max="8195" width="43.33203125" style="26" customWidth="1"/>
    <col min="8196" max="8196" width="16.83203125" style="26" customWidth="1"/>
    <col min="8197" max="8448" width="9.33203125" style="26"/>
    <col min="8449" max="8449" width="45.5" style="26" customWidth="1"/>
    <col min="8450" max="8450" width="20.6640625" style="26" customWidth="1"/>
    <col min="8451" max="8451" width="43.33203125" style="26" customWidth="1"/>
    <col min="8452" max="8452" width="16.83203125" style="26" customWidth="1"/>
    <col min="8453" max="8704" width="9.33203125" style="26"/>
    <col min="8705" max="8705" width="45.5" style="26" customWidth="1"/>
    <col min="8706" max="8706" width="20.6640625" style="26" customWidth="1"/>
    <col min="8707" max="8707" width="43.33203125" style="26" customWidth="1"/>
    <col min="8708" max="8708" width="16.83203125" style="26" customWidth="1"/>
    <col min="8709" max="8960" width="9.33203125" style="26"/>
    <col min="8961" max="8961" width="45.5" style="26" customWidth="1"/>
    <col min="8962" max="8962" width="20.6640625" style="26" customWidth="1"/>
    <col min="8963" max="8963" width="43.33203125" style="26" customWidth="1"/>
    <col min="8964" max="8964" width="16.83203125" style="26" customWidth="1"/>
    <col min="8965" max="9216" width="9.33203125" style="26"/>
    <col min="9217" max="9217" width="45.5" style="26" customWidth="1"/>
    <col min="9218" max="9218" width="20.6640625" style="26" customWidth="1"/>
    <col min="9219" max="9219" width="43.33203125" style="26" customWidth="1"/>
    <col min="9220" max="9220" width="16.83203125" style="26" customWidth="1"/>
    <col min="9221" max="9472" width="9.33203125" style="26"/>
    <col min="9473" max="9473" width="45.5" style="26" customWidth="1"/>
    <col min="9474" max="9474" width="20.6640625" style="26" customWidth="1"/>
    <col min="9475" max="9475" width="43.33203125" style="26" customWidth="1"/>
    <col min="9476" max="9476" width="16.83203125" style="26" customWidth="1"/>
    <col min="9477" max="9728" width="9.33203125" style="26"/>
    <col min="9729" max="9729" width="45.5" style="26" customWidth="1"/>
    <col min="9730" max="9730" width="20.6640625" style="26" customWidth="1"/>
    <col min="9731" max="9731" width="43.33203125" style="26" customWidth="1"/>
    <col min="9732" max="9732" width="16.83203125" style="26" customWidth="1"/>
    <col min="9733" max="9984" width="9.33203125" style="26"/>
    <col min="9985" max="9985" width="45.5" style="26" customWidth="1"/>
    <col min="9986" max="9986" width="20.6640625" style="26" customWidth="1"/>
    <col min="9987" max="9987" width="43.33203125" style="26" customWidth="1"/>
    <col min="9988" max="9988" width="16.83203125" style="26" customWidth="1"/>
    <col min="9989" max="10240" width="9.33203125" style="26"/>
    <col min="10241" max="10241" width="45.5" style="26" customWidth="1"/>
    <col min="10242" max="10242" width="20.6640625" style="26" customWidth="1"/>
    <col min="10243" max="10243" width="43.33203125" style="26" customWidth="1"/>
    <col min="10244" max="10244" width="16.83203125" style="26" customWidth="1"/>
    <col min="10245" max="10496" width="9.33203125" style="26"/>
    <col min="10497" max="10497" width="45.5" style="26" customWidth="1"/>
    <col min="10498" max="10498" width="20.6640625" style="26" customWidth="1"/>
    <col min="10499" max="10499" width="43.33203125" style="26" customWidth="1"/>
    <col min="10500" max="10500" width="16.83203125" style="26" customWidth="1"/>
    <col min="10501" max="10752" width="9.33203125" style="26"/>
    <col min="10753" max="10753" width="45.5" style="26" customWidth="1"/>
    <col min="10754" max="10754" width="20.6640625" style="26" customWidth="1"/>
    <col min="10755" max="10755" width="43.33203125" style="26" customWidth="1"/>
    <col min="10756" max="10756" width="16.83203125" style="26" customWidth="1"/>
    <col min="10757" max="11008" width="9.33203125" style="26"/>
    <col min="11009" max="11009" width="45.5" style="26" customWidth="1"/>
    <col min="11010" max="11010" width="20.6640625" style="26" customWidth="1"/>
    <col min="11011" max="11011" width="43.33203125" style="26" customWidth="1"/>
    <col min="11012" max="11012" width="16.83203125" style="26" customWidth="1"/>
    <col min="11013" max="11264" width="9.33203125" style="26"/>
    <col min="11265" max="11265" width="45.5" style="26" customWidth="1"/>
    <col min="11266" max="11266" width="20.6640625" style="26" customWidth="1"/>
    <col min="11267" max="11267" width="43.33203125" style="26" customWidth="1"/>
    <col min="11268" max="11268" width="16.83203125" style="26" customWidth="1"/>
    <col min="11269" max="11520" width="9.33203125" style="26"/>
    <col min="11521" max="11521" width="45.5" style="26" customWidth="1"/>
    <col min="11522" max="11522" width="20.6640625" style="26" customWidth="1"/>
    <col min="11523" max="11523" width="43.33203125" style="26" customWidth="1"/>
    <col min="11524" max="11524" width="16.83203125" style="26" customWidth="1"/>
    <col min="11525" max="11776" width="9.33203125" style="26"/>
    <col min="11777" max="11777" width="45.5" style="26" customWidth="1"/>
    <col min="11778" max="11778" width="20.6640625" style="26" customWidth="1"/>
    <col min="11779" max="11779" width="43.33203125" style="26" customWidth="1"/>
    <col min="11780" max="11780" width="16.83203125" style="26" customWidth="1"/>
    <col min="11781" max="12032" width="9.33203125" style="26"/>
    <col min="12033" max="12033" width="45.5" style="26" customWidth="1"/>
    <col min="12034" max="12034" width="20.6640625" style="26" customWidth="1"/>
    <col min="12035" max="12035" width="43.33203125" style="26" customWidth="1"/>
    <col min="12036" max="12036" width="16.83203125" style="26" customWidth="1"/>
    <col min="12037" max="12288" width="9.33203125" style="26"/>
    <col min="12289" max="12289" width="45.5" style="26" customWidth="1"/>
    <col min="12290" max="12290" width="20.6640625" style="26" customWidth="1"/>
    <col min="12291" max="12291" width="43.33203125" style="26" customWidth="1"/>
    <col min="12292" max="12292" width="16.83203125" style="26" customWidth="1"/>
    <col min="12293" max="12544" width="9.33203125" style="26"/>
    <col min="12545" max="12545" width="45.5" style="26" customWidth="1"/>
    <col min="12546" max="12546" width="20.6640625" style="26" customWidth="1"/>
    <col min="12547" max="12547" width="43.33203125" style="26" customWidth="1"/>
    <col min="12548" max="12548" width="16.83203125" style="26" customWidth="1"/>
    <col min="12549" max="12800" width="9.33203125" style="26"/>
    <col min="12801" max="12801" width="45.5" style="26" customWidth="1"/>
    <col min="12802" max="12802" width="20.6640625" style="26" customWidth="1"/>
    <col min="12803" max="12803" width="43.33203125" style="26" customWidth="1"/>
    <col min="12804" max="12804" width="16.83203125" style="26" customWidth="1"/>
    <col min="12805" max="13056" width="9.33203125" style="26"/>
    <col min="13057" max="13057" width="45.5" style="26" customWidth="1"/>
    <col min="13058" max="13058" width="20.6640625" style="26" customWidth="1"/>
    <col min="13059" max="13059" width="43.33203125" style="26" customWidth="1"/>
    <col min="13060" max="13060" width="16.83203125" style="26" customWidth="1"/>
    <col min="13061" max="13312" width="9.33203125" style="26"/>
    <col min="13313" max="13313" width="45.5" style="26" customWidth="1"/>
    <col min="13314" max="13314" width="20.6640625" style="26" customWidth="1"/>
    <col min="13315" max="13315" width="43.33203125" style="26" customWidth="1"/>
    <col min="13316" max="13316" width="16.83203125" style="26" customWidth="1"/>
    <col min="13317" max="13568" width="9.33203125" style="26"/>
    <col min="13569" max="13569" width="45.5" style="26" customWidth="1"/>
    <col min="13570" max="13570" width="20.6640625" style="26" customWidth="1"/>
    <col min="13571" max="13571" width="43.33203125" style="26" customWidth="1"/>
    <col min="13572" max="13572" width="16.83203125" style="26" customWidth="1"/>
    <col min="13573" max="13824" width="9.33203125" style="26"/>
    <col min="13825" max="13825" width="45.5" style="26" customWidth="1"/>
    <col min="13826" max="13826" width="20.6640625" style="26" customWidth="1"/>
    <col min="13827" max="13827" width="43.33203125" style="26" customWidth="1"/>
    <col min="13828" max="13828" width="16.83203125" style="26" customWidth="1"/>
    <col min="13829" max="14080" width="9.33203125" style="26"/>
    <col min="14081" max="14081" width="45.5" style="26" customWidth="1"/>
    <col min="14082" max="14082" width="20.6640625" style="26" customWidth="1"/>
    <col min="14083" max="14083" width="43.33203125" style="26" customWidth="1"/>
    <col min="14084" max="14084" width="16.83203125" style="26" customWidth="1"/>
    <col min="14085" max="14336" width="9.33203125" style="26"/>
    <col min="14337" max="14337" width="45.5" style="26" customWidth="1"/>
    <col min="14338" max="14338" width="20.6640625" style="26" customWidth="1"/>
    <col min="14339" max="14339" width="43.33203125" style="26" customWidth="1"/>
    <col min="14340" max="14340" width="16.83203125" style="26" customWidth="1"/>
    <col min="14341" max="14592" width="9.33203125" style="26"/>
    <col min="14593" max="14593" width="45.5" style="26" customWidth="1"/>
    <col min="14594" max="14594" width="20.6640625" style="26" customWidth="1"/>
    <col min="14595" max="14595" width="43.33203125" style="26" customWidth="1"/>
    <col min="14596" max="14596" width="16.83203125" style="26" customWidth="1"/>
    <col min="14597" max="14848" width="9.33203125" style="26"/>
    <col min="14849" max="14849" width="45.5" style="26" customWidth="1"/>
    <col min="14850" max="14850" width="20.6640625" style="26" customWidth="1"/>
    <col min="14851" max="14851" width="43.33203125" style="26" customWidth="1"/>
    <col min="14852" max="14852" width="16.83203125" style="26" customWidth="1"/>
    <col min="14853" max="15104" width="9.33203125" style="26"/>
    <col min="15105" max="15105" width="45.5" style="26" customWidth="1"/>
    <col min="15106" max="15106" width="20.6640625" style="26" customWidth="1"/>
    <col min="15107" max="15107" width="43.33203125" style="26" customWidth="1"/>
    <col min="15108" max="15108" width="16.83203125" style="26" customWidth="1"/>
    <col min="15109" max="15360" width="9.33203125" style="26"/>
    <col min="15361" max="15361" width="45.5" style="26" customWidth="1"/>
    <col min="15362" max="15362" width="20.6640625" style="26" customWidth="1"/>
    <col min="15363" max="15363" width="43.33203125" style="26" customWidth="1"/>
    <col min="15364" max="15364" width="16.83203125" style="26" customWidth="1"/>
    <col min="15365" max="15616" width="9.33203125" style="26"/>
    <col min="15617" max="15617" width="45.5" style="26" customWidth="1"/>
    <col min="15618" max="15618" width="20.6640625" style="26" customWidth="1"/>
    <col min="15619" max="15619" width="43.33203125" style="26" customWidth="1"/>
    <col min="15620" max="15620" width="16.83203125" style="26" customWidth="1"/>
    <col min="15621" max="15872" width="9.33203125" style="26"/>
    <col min="15873" max="15873" width="45.5" style="26" customWidth="1"/>
    <col min="15874" max="15874" width="20.6640625" style="26" customWidth="1"/>
    <col min="15875" max="15875" width="43.33203125" style="26" customWidth="1"/>
    <col min="15876" max="15876" width="16.83203125" style="26" customWidth="1"/>
    <col min="15877" max="16128" width="9.33203125" style="26"/>
    <col min="16129" max="16129" width="45.5" style="26" customWidth="1"/>
    <col min="16130" max="16130" width="20.6640625" style="26" customWidth="1"/>
    <col min="16131" max="16131" width="43.33203125" style="26" customWidth="1"/>
    <col min="16132" max="16132" width="16.83203125" style="26" customWidth="1"/>
    <col min="16133" max="16384" width="9.33203125" style="26"/>
  </cols>
  <sheetData>
    <row r="1" spans="1:7" ht="37.5" customHeight="1" x14ac:dyDescent="0.25">
      <c r="A1" s="24"/>
      <c r="C1" s="190" t="s">
        <v>386</v>
      </c>
      <c r="D1" s="25"/>
    </row>
    <row r="2" spans="1:7" ht="49.5" customHeight="1" x14ac:dyDescent="0.25">
      <c r="A2" s="419" t="s">
        <v>264</v>
      </c>
      <c r="B2" s="419"/>
      <c r="C2" s="419"/>
      <c r="D2" s="184"/>
      <c r="E2" s="184"/>
      <c r="F2" s="184"/>
      <c r="G2" s="184"/>
    </row>
    <row r="3" spans="1:7" ht="24" customHeight="1" x14ac:dyDescent="0.25">
      <c r="A3" s="417" t="s">
        <v>103</v>
      </c>
      <c r="B3" s="414" t="s">
        <v>361</v>
      </c>
      <c r="C3" s="415"/>
    </row>
    <row r="4" spans="1:7" ht="15" customHeight="1" x14ac:dyDescent="0.25">
      <c r="A4" s="418"/>
      <c r="B4" s="27" t="s">
        <v>96</v>
      </c>
      <c r="C4" s="191" t="s">
        <v>97</v>
      </c>
    </row>
    <row r="5" spans="1:7" ht="15.75" x14ac:dyDescent="0.25">
      <c r="A5" s="185" t="s">
        <v>104</v>
      </c>
      <c r="B5" s="28">
        <v>85</v>
      </c>
      <c r="C5" s="192">
        <v>2964197</v>
      </c>
    </row>
    <row r="6" spans="1:7" ht="15.75" x14ac:dyDescent="0.25">
      <c r="A6" s="186" t="s">
        <v>109</v>
      </c>
      <c r="B6" s="187">
        <v>36</v>
      </c>
      <c r="C6" s="193">
        <v>1251692</v>
      </c>
    </row>
    <row r="7" spans="1:7" ht="15.75" x14ac:dyDescent="0.25">
      <c r="A7" s="186" t="s">
        <v>265</v>
      </c>
      <c r="B7" s="187">
        <v>9</v>
      </c>
      <c r="C7" s="193">
        <v>320429</v>
      </c>
    </row>
    <row r="8" spans="1:7" ht="15.75" x14ac:dyDescent="0.25">
      <c r="A8" s="186" t="s">
        <v>108</v>
      </c>
      <c r="B8" s="187">
        <v>20</v>
      </c>
      <c r="C8" s="193">
        <v>688765</v>
      </c>
    </row>
    <row r="9" spans="1:7" ht="15.75" x14ac:dyDescent="0.25">
      <c r="A9" s="186" t="s">
        <v>55</v>
      </c>
      <c r="B9" s="187">
        <v>4</v>
      </c>
      <c r="C9" s="193">
        <v>150988</v>
      </c>
    </row>
    <row r="10" spans="1:7" ht="15.75" x14ac:dyDescent="0.25">
      <c r="A10" s="186" t="s">
        <v>53</v>
      </c>
      <c r="B10" s="187">
        <v>16</v>
      </c>
      <c r="C10" s="193">
        <v>552323</v>
      </c>
    </row>
    <row r="11" spans="1:7" ht="15.75" x14ac:dyDescent="0.25">
      <c r="A11" s="185" t="s">
        <v>105</v>
      </c>
      <c r="B11" s="28">
        <v>86</v>
      </c>
      <c r="C11" s="192">
        <v>2978751</v>
      </c>
    </row>
    <row r="12" spans="1:7" ht="15.75" x14ac:dyDescent="0.25">
      <c r="A12" s="186" t="s">
        <v>109</v>
      </c>
      <c r="B12" s="187">
        <v>46</v>
      </c>
      <c r="C12" s="193">
        <v>1554805</v>
      </c>
    </row>
    <row r="13" spans="1:7" ht="15.75" x14ac:dyDescent="0.25">
      <c r="A13" s="186" t="s">
        <v>265</v>
      </c>
      <c r="B13" s="187">
        <v>9</v>
      </c>
      <c r="C13" s="193">
        <v>316807</v>
      </c>
    </row>
    <row r="14" spans="1:7" ht="15.75" x14ac:dyDescent="0.25">
      <c r="A14" s="186" t="s">
        <v>108</v>
      </c>
      <c r="B14" s="187">
        <v>11</v>
      </c>
      <c r="C14" s="193">
        <v>395119</v>
      </c>
    </row>
    <row r="15" spans="1:7" ht="15.75" x14ac:dyDescent="0.25">
      <c r="A15" s="186" t="s">
        <v>55</v>
      </c>
      <c r="B15" s="187">
        <v>3</v>
      </c>
      <c r="C15" s="193">
        <v>117191</v>
      </c>
    </row>
    <row r="16" spans="1:7" ht="15.75" x14ac:dyDescent="0.25">
      <c r="A16" s="186" t="s">
        <v>53</v>
      </c>
      <c r="B16" s="187">
        <v>17</v>
      </c>
      <c r="C16" s="193">
        <v>594829</v>
      </c>
    </row>
    <row r="17" spans="1:3" ht="15.75" x14ac:dyDescent="0.25">
      <c r="A17" s="185" t="s">
        <v>106</v>
      </c>
      <c r="B17" s="28">
        <v>117</v>
      </c>
      <c r="C17" s="192">
        <v>3299853</v>
      </c>
    </row>
    <row r="18" spans="1:3" ht="15.75" x14ac:dyDescent="0.25">
      <c r="A18" s="186" t="s">
        <v>109</v>
      </c>
      <c r="B18" s="187">
        <v>50</v>
      </c>
      <c r="C18" s="193">
        <v>1528011</v>
      </c>
    </row>
    <row r="19" spans="1:3" ht="15.75" x14ac:dyDescent="0.25">
      <c r="A19" s="186" t="s">
        <v>265</v>
      </c>
      <c r="B19" s="187">
        <v>12</v>
      </c>
      <c r="C19" s="193">
        <v>401737</v>
      </c>
    </row>
    <row r="20" spans="1:3" ht="15.75" x14ac:dyDescent="0.25">
      <c r="A20" s="186" t="s">
        <v>108</v>
      </c>
      <c r="B20" s="187">
        <v>18</v>
      </c>
      <c r="C20" s="193">
        <v>516441</v>
      </c>
    </row>
    <row r="21" spans="1:3" ht="15.75" x14ac:dyDescent="0.25">
      <c r="A21" s="186" t="s">
        <v>55</v>
      </c>
      <c r="B21" s="187">
        <v>1</v>
      </c>
      <c r="C21" s="193">
        <v>18182</v>
      </c>
    </row>
    <row r="22" spans="1:3" ht="15.75" x14ac:dyDescent="0.25">
      <c r="A22" s="186" t="s">
        <v>53</v>
      </c>
      <c r="B22" s="187">
        <v>36</v>
      </c>
      <c r="C22" s="193">
        <v>835482</v>
      </c>
    </row>
    <row r="23" spans="1:3" ht="15.75" x14ac:dyDescent="0.25">
      <c r="A23" s="185" t="s">
        <v>107</v>
      </c>
      <c r="B23" s="28">
        <v>52</v>
      </c>
      <c r="C23" s="192">
        <v>2672199</v>
      </c>
    </row>
    <row r="24" spans="1:3" ht="15.75" x14ac:dyDescent="0.25">
      <c r="A24" s="186" t="s">
        <v>109</v>
      </c>
      <c r="B24" s="187">
        <v>22</v>
      </c>
      <c r="C24" s="193">
        <v>1122878</v>
      </c>
    </row>
    <row r="25" spans="1:3" ht="15.75" x14ac:dyDescent="0.25">
      <c r="A25" s="186" t="s">
        <v>265</v>
      </c>
      <c r="B25" s="187">
        <v>6</v>
      </c>
      <c r="C25" s="193">
        <v>287453</v>
      </c>
    </row>
    <row r="26" spans="1:3" ht="15.75" x14ac:dyDescent="0.25">
      <c r="A26" s="186" t="s">
        <v>108</v>
      </c>
      <c r="B26" s="187">
        <v>12</v>
      </c>
      <c r="C26" s="193">
        <v>617881</v>
      </c>
    </row>
    <row r="27" spans="1:3" ht="15.75" x14ac:dyDescent="0.25">
      <c r="A27" s="186" t="s">
        <v>55</v>
      </c>
      <c r="B27" s="188">
        <v>2</v>
      </c>
      <c r="C27" s="194">
        <v>148505</v>
      </c>
    </row>
    <row r="28" spans="1:3" ht="15.75" x14ac:dyDescent="0.25">
      <c r="A28" s="186" t="s">
        <v>53</v>
      </c>
      <c r="B28" s="187">
        <v>10</v>
      </c>
      <c r="C28" s="193">
        <v>495482</v>
      </c>
    </row>
    <row r="29" spans="1:3" ht="18.75" x14ac:dyDescent="0.3">
      <c r="A29" s="313" t="s">
        <v>267</v>
      </c>
      <c r="B29" s="189">
        <v>340</v>
      </c>
      <c r="C29" s="195">
        <v>11915000</v>
      </c>
    </row>
  </sheetData>
  <mergeCells count="3">
    <mergeCell ref="B3:C3"/>
    <mergeCell ref="A3:A4"/>
    <mergeCell ref="A2:C2"/>
  </mergeCells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view="pageBreakPreview" zoomScale="148" zoomScaleNormal="100" zoomScaleSheetLayoutView="148" workbookViewId="0">
      <selection activeCell="C13" sqref="C13"/>
    </sheetView>
  </sheetViews>
  <sheetFormatPr defaultRowHeight="11.25" x14ac:dyDescent="0.2"/>
  <cols>
    <col min="1" max="1" width="44" customWidth="1"/>
    <col min="3" max="3" width="17" customWidth="1"/>
    <col min="5" max="5" width="15.5" customWidth="1"/>
    <col min="7" max="7" width="16.6640625" customWidth="1"/>
  </cols>
  <sheetData>
    <row r="1" spans="1:8" ht="37.5" customHeight="1" x14ac:dyDescent="0.2">
      <c r="E1" s="352" t="s">
        <v>385</v>
      </c>
      <c r="F1" s="352"/>
      <c r="G1" s="352"/>
      <c r="H1" s="17"/>
    </row>
    <row r="2" spans="1:8" ht="38.25" customHeight="1" x14ac:dyDescent="0.2">
      <c r="A2" s="353" t="s">
        <v>396</v>
      </c>
      <c r="B2" s="353"/>
      <c r="C2" s="353"/>
      <c r="D2" s="353"/>
      <c r="E2" s="353"/>
      <c r="F2" s="353"/>
      <c r="G2" s="353"/>
    </row>
    <row r="3" spans="1:8" ht="35.25" customHeight="1" x14ac:dyDescent="0.2">
      <c r="A3" s="236" t="s">
        <v>103</v>
      </c>
      <c r="B3" s="345" t="s">
        <v>93</v>
      </c>
      <c r="C3" s="346"/>
      <c r="D3" s="356" t="s">
        <v>94</v>
      </c>
      <c r="E3" s="356"/>
      <c r="F3" s="345" t="s">
        <v>95</v>
      </c>
      <c r="G3" s="346"/>
    </row>
    <row r="4" spans="1:8" ht="39.75" customHeight="1" x14ac:dyDescent="0.2">
      <c r="A4" s="19" t="s">
        <v>102</v>
      </c>
      <c r="B4" s="18" t="s">
        <v>96</v>
      </c>
      <c r="C4" s="18" t="s">
        <v>97</v>
      </c>
      <c r="D4" s="18" t="s">
        <v>96</v>
      </c>
      <c r="E4" s="18" t="s">
        <v>97</v>
      </c>
      <c r="F4" s="18" t="s">
        <v>96</v>
      </c>
      <c r="G4" s="18" t="s">
        <v>97</v>
      </c>
    </row>
    <row r="5" spans="1:8" ht="15.75" customHeight="1" x14ac:dyDescent="0.25">
      <c r="A5" s="20" t="s">
        <v>98</v>
      </c>
      <c r="B5" s="23">
        <v>86</v>
      </c>
      <c r="C5" s="232">
        <v>2978751</v>
      </c>
      <c r="D5" s="21">
        <v>-1</v>
      </c>
      <c r="E5" s="21">
        <v>-14554</v>
      </c>
      <c r="F5" s="228">
        <f>B5+D5</f>
        <v>85</v>
      </c>
      <c r="G5" s="228">
        <f>C5+E5</f>
        <v>2964197</v>
      </c>
    </row>
    <row r="6" spans="1:8" ht="15.75" customHeight="1" x14ac:dyDescent="0.25">
      <c r="A6" s="20" t="s">
        <v>99</v>
      </c>
      <c r="B6" s="23">
        <v>86</v>
      </c>
      <c r="C6" s="232">
        <v>2978751</v>
      </c>
      <c r="D6" s="21">
        <v>0</v>
      </c>
      <c r="E6" s="21">
        <v>0</v>
      </c>
      <c r="F6" s="229">
        <v>86</v>
      </c>
      <c r="G6" s="228">
        <v>2978751</v>
      </c>
    </row>
    <row r="7" spans="1:8" ht="15.75" customHeight="1" x14ac:dyDescent="0.25">
      <c r="A7" s="20" t="s">
        <v>100</v>
      </c>
      <c r="B7" s="23">
        <v>86</v>
      </c>
      <c r="C7" s="232">
        <v>2978751</v>
      </c>
      <c r="D7" s="21">
        <v>31</v>
      </c>
      <c r="E7" s="21">
        <v>321102</v>
      </c>
      <c r="F7" s="230">
        <f>B7+D7</f>
        <v>117</v>
      </c>
      <c r="G7" s="230">
        <f>C7+E7</f>
        <v>3299853</v>
      </c>
    </row>
    <row r="8" spans="1:8" ht="16.5" customHeight="1" x14ac:dyDescent="0.25">
      <c r="A8" s="20" t="s">
        <v>101</v>
      </c>
      <c r="B8" s="23">
        <v>82</v>
      </c>
      <c r="C8" s="232">
        <v>2978747</v>
      </c>
      <c r="D8" s="21">
        <v>-30</v>
      </c>
      <c r="E8" s="21">
        <v>-306548</v>
      </c>
      <c r="F8" s="230">
        <f>B8+D8</f>
        <v>52</v>
      </c>
      <c r="G8" s="230">
        <f>C8+E8</f>
        <v>2672199</v>
      </c>
    </row>
    <row r="9" spans="1:8" ht="15.75" x14ac:dyDescent="0.25">
      <c r="A9" s="22" t="s">
        <v>46</v>
      </c>
      <c r="B9" s="29">
        <f t="shared" ref="B9:G9" si="0">SUM(B5:B8)</f>
        <v>340</v>
      </c>
      <c r="C9" s="29">
        <f t="shared" si="0"/>
        <v>11915000</v>
      </c>
      <c r="D9" s="29">
        <f t="shared" si="0"/>
        <v>0</v>
      </c>
      <c r="E9" s="29">
        <f t="shared" si="0"/>
        <v>0</v>
      </c>
      <c r="F9" s="231">
        <f t="shared" si="0"/>
        <v>340</v>
      </c>
      <c r="G9" s="231">
        <f t="shared" si="0"/>
        <v>11915000</v>
      </c>
    </row>
    <row r="13" spans="1:8" x14ac:dyDescent="0.2">
      <c r="A13" s="30" t="s">
        <v>111</v>
      </c>
    </row>
  </sheetData>
  <mergeCells count="5">
    <mergeCell ref="E1:G1"/>
    <mergeCell ref="A2:G2"/>
    <mergeCell ref="B3:C3"/>
    <mergeCell ref="D3:E3"/>
    <mergeCell ref="F3:G3"/>
  </mergeCells>
  <pageMargins left="0.7" right="0.7" top="0.75" bottom="0.75" header="0.3" footer="0.3"/>
  <pageSetup paperSize="9" scale="91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8"/>
  <sheetViews>
    <sheetView view="pageBreakPreview" zoomScale="136" zoomScaleNormal="100" zoomScaleSheetLayoutView="136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C9" sqref="C9"/>
    </sheetView>
  </sheetViews>
  <sheetFormatPr defaultRowHeight="11.25" x14ac:dyDescent="0.2"/>
  <cols>
    <col min="1" max="1" width="6.5" customWidth="1"/>
    <col min="2" max="2" width="9.33203125" style="4"/>
    <col min="3" max="3" width="54.5" customWidth="1"/>
    <col min="4" max="4" width="32.33203125" customWidth="1"/>
  </cols>
  <sheetData>
    <row r="1" spans="1:4" ht="36" customHeight="1" x14ac:dyDescent="0.2">
      <c r="D1" s="312" t="s">
        <v>384</v>
      </c>
    </row>
    <row r="2" spans="1:4" ht="36" customHeight="1" x14ac:dyDescent="0.3">
      <c r="A2" s="421" t="s">
        <v>47</v>
      </c>
      <c r="B2" s="421"/>
      <c r="C2" s="421"/>
      <c r="D2" s="421"/>
    </row>
    <row r="3" spans="1:4" x14ac:dyDescent="0.2">
      <c r="A3" s="422" t="s">
        <v>45</v>
      </c>
      <c r="B3" s="423" t="s">
        <v>0</v>
      </c>
      <c r="C3" s="423" t="s">
        <v>1</v>
      </c>
      <c r="D3" s="424" t="s">
        <v>2</v>
      </c>
    </row>
    <row r="4" spans="1:4" ht="9.75" customHeight="1" x14ac:dyDescent="0.2">
      <c r="A4" s="422"/>
      <c r="B4" s="423"/>
      <c r="C4" s="423"/>
      <c r="D4" s="424"/>
    </row>
    <row r="5" spans="1:4" hidden="1" x14ac:dyDescent="0.2">
      <c r="A5" s="422"/>
      <c r="B5" s="423"/>
      <c r="C5" s="423"/>
      <c r="D5" s="424"/>
    </row>
    <row r="6" spans="1:4" x14ac:dyDescent="0.2">
      <c r="A6" s="2">
        <v>1</v>
      </c>
      <c r="B6" s="5">
        <v>560043</v>
      </c>
      <c r="C6" s="1" t="s">
        <v>3</v>
      </c>
      <c r="D6" s="3">
        <v>17059449</v>
      </c>
    </row>
    <row r="7" spans="1:4" x14ac:dyDescent="0.2">
      <c r="A7" s="2">
        <v>2</v>
      </c>
      <c r="B7" s="5">
        <v>560045</v>
      </c>
      <c r="C7" s="1" t="s">
        <v>4</v>
      </c>
      <c r="D7" s="3">
        <v>16651511</v>
      </c>
    </row>
    <row r="8" spans="1:4" x14ac:dyDescent="0.2">
      <c r="A8" s="2">
        <v>3</v>
      </c>
      <c r="B8" s="5">
        <v>560047</v>
      </c>
      <c r="C8" s="1" t="s">
        <v>5</v>
      </c>
      <c r="D8" s="3">
        <v>25220097</v>
      </c>
    </row>
    <row r="9" spans="1:4" x14ac:dyDescent="0.2">
      <c r="A9" s="2">
        <v>4</v>
      </c>
      <c r="B9" s="5">
        <v>560049</v>
      </c>
      <c r="C9" s="1" t="s">
        <v>6</v>
      </c>
      <c r="D9" s="3">
        <v>6325592</v>
      </c>
    </row>
    <row r="10" spans="1:4" x14ac:dyDescent="0.2">
      <c r="A10" s="2">
        <v>5</v>
      </c>
      <c r="B10" s="5">
        <v>560051</v>
      </c>
      <c r="C10" s="1" t="s">
        <v>7</v>
      </c>
      <c r="D10" s="3">
        <v>2494415</v>
      </c>
    </row>
    <row r="11" spans="1:4" x14ac:dyDescent="0.2">
      <c r="A11" s="2">
        <v>6</v>
      </c>
      <c r="B11" s="5">
        <v>560052</v>
      </c>
      <c r="C11" s="1" t="s">
        <v>8</v>
      </c>
      <c r="D11" s="3">
        <v>18204537</v>
      </c>
    </row>
    <row r="12" spans="1:4" x14ac:dyDescent="0.2">
      <c r="A12" s="2">
        <v>7</v>
      </c>
      <c r="B12" s="5">
        <v>560053</v>
      </c>
      <c r="C12" s="1" t="s">
        <v>9</v>
      </c>
      <c r="D12" s="3">
        <v>14151312</v>
      </c>
    </row>
    <row r="13" spans="1:4" x14ac:dyDescent="0.2">
      <c r="A13" s="2">
        <v>8</v>
      </c>
      <c r="B13" s="5">
        <v>560054</v>
      </c>
      <c r="C13" s="1" t="s">
        <v>10</v>
      </c>
      <c r="D13" s="3">
        <v>14445111</v>
      </c>
    </row>
    <row r="14" spans="1:4" x14ac:dyDescent="0.2">
      <c r="A14" s="2">
        <v>9</v>
      </c>
      <c r="B14" s="5">
        <v>560055</v>
      </c>
      <c r="C14" s="1" t="s">
        <v>11</v>
      </c>
      <c r="D14" s="3">
        <v>9067959</v>
      </c>
    </row>
    <row r="15" spans="1:4" x14ac:dyDescent="0.2">
      <c r="A15" s="2">
        <v>10</v>
      </c>
      <c r="B15" s="5">
        <v>560056</v>
      </c>
      <c r="C15" s="1" t="s">
        <v>12</v>
      </c>
      <c r="D15" s="3">
        <v>12466713</v>
      </c>
    </row>
    <row r="16" spans="1:4" x14ac:dyDescent="0.2">
      <c r="A16" s="2">
        <v>11</v>
      </c>
      <c r="B16" s="5">
        <v>560057</v>
      </c>
      <c r="C16" s="1" t="s">
        <v>13</v>
      </c>
      <c r="D16" s="3">
        <v>9693294</v>
      </c>
    </row>
    <row r="17" spans="1:4" x14ac:dyDescent="0.2">
      <c r="A17" s="2">
        <v>12</v>
      </c>
      <c r="B17" s="5">
        <v>560058</v>
      </c>
      <c r="C17" s="1" t="s">
        <v>14</v>
      </c>
      <c r="D17" s="3">
        <v>28333215</v>
      </c>
    </row>
    <row r="18" spans="1:4" x14ac:dyDescent="0.2">
      <c r="A18" s="2">
        <v>13</v>
      </c>
      <c r="B18" s="5">
        <v>560059</v>
      </c>
      <c r="C18" s="1" t="s">
        <v>15</v>
      </c>
      <c r="D18" s="3">
        <v>8858919</v>
      </c>
    </row>
    <row r="19" spans="1:4" x14ac:dyDescent="0.2">
      <c r="A19" s="2">
        <v>14</v>
      </c>
      <c r="B19" s="5">
        <v>560060</v>
      </c>
      <c r="C19" s="1" t="s">
        <v>16</v>
      </c>
      <c r="D19" s="3">
        <v>9264474</v>
      </c>
    </row>
    <row r="20" spans="1:4" x14ac:dyDescent="0.2">
      <c r="A20" s="2">
        <v>15</v>
      </c>
      <c r="B20" s="5">
        <v>560061</v>
      </c>
      <c r="C20" s="1" t="s">
        <v>17</v>
      </c>
      <c r="D20" s="3">
        <v>15342303</v>
      </c>
    </row>
    <row r="21" spans="1:4" x14ac:dyDescent="0.2">
      <c r="A21" s="2">
        <v>16</v>
      </c>
      <c r="B21" s="5">
        <v>560062</v>
      </c>
      <c r="C21" s="1" t="s">
        <v>18</v>
      </c>
      <c r="D21" s="3">
        <v>10471524</v>
      </c>
    </row>
    <row r="22" spans="1:4" x14ac:dyDescent="0.2">
      <c r="A22" s="2">
        <v>17</v>
      </c>
      <c r="B22" s="5">
        <v>560063</v>
      </c>
      <c r="C22" s="1" t="s">
        <v>19</v>
      </c>
      <c r="D22" s="3">
        <v>12243933</v>
      </c>
    </row>
    <row r="23" spans="1:4" x14ac:dyDescent="0.2">
      <c r="A23" s="2">
        <v>18</v>
      </c>
      <c r="B23" s="5">
        <v>560065</v>
      </c>
      <c r="C23" s="1" t="s">
        <v>20</v>
      </c>
      <c r="D23" s="3">
        <v>10447173</v>
      </c>
    </row>
    <row r="24" spans="1:4" x14ac:dyDescent="0.2">
      <c r="A24" s="2">
        <v>19</v>
      </c>
      <c r="B24" s="5">
        <v>560066</v>
      </c>
      <c r="C24" s="1" t="s">
        <v>21</v>
      </c>
      <c r="D24" s="3">
        <v>7395339</v>
      </c>
    </row>
    <row r="25" spans="1:4" x14ac:dyDescent="0.2">
      <c r="A25" s="2">
        <v>20</v>
      </c>
      <c r="B25" s="5">
        <v>560067</v>
      </c>
      <c r="C25" s="1" t="s">
        <v>22</v>
      </c>
      <c r="D25" s="3">
        <v>18072993</v>
      </c>
    </row>
    <row r="26" spans="1:4" x14ac:dyDescent="0.2">
      <c r="A26" s="2">
        <v>21</v>
      </c>
      <c r="B26" s="5">
        <v>560068</v>
      </c>
      <c r="C26" s="1" t="s">
        <v>23</v>
      </c>
      <c r="D26" s="3">
        <v>20543253</v>
      </c>
    </row>
    <row r="27" spans="1:4" x14ac:dyDescent="0.2">
      <c r="A27" s="2">
        <v>22</v>
      </c>
      <c r="B27" s="5">
        <v>560069</v>
      </c>
      <c r="C27" s="1" t="s">
        <v>24</v>
      </c>
      <c r="D27" s="3">
        <v>12473325</v>
      </c>
    </row>
    <row r="28" spans="1:4" x14ac:dyDescent="0.2">
      <c r="A28" s="2">
        <v>23</v>
      </c>
      <c r="B28" s="5">
        <v>560070</v>
      </c>
      <c r="C28" s="1" t="s">
        <v>25</v>
      </c>
      <c r="D28" s="3">
        <v>45384309</v>
      </c>
    </row>
    <row r="29" spans="1:4" x14ac:dyDescent="0.2">
      <c r="A29" s="2">
        <v>24</v>
      </c>
      <c r="B29" s="5">
        <v>560071</v>
      </c>
      <c r="C29" s="1" t="s">
        <v>26</v>
      </c>
      <c r="D29" s="3">
        <v>14558958</v>
      </c>
    </row>
    <row r="30" spans="1:4" x14ac:dyDescent="0.2">
      <c r="A30" s="2">
        <v>25</v>
      </c>
      <c r="B30" s="5">
        <v>560072</v>
      </c>
      <c r="C30" s="1" t="s">
        <v>27</v>
      </c>
      <c r="D30" s="3">
        <v>15286326</v>
      </c>
    </row>
    <row r="31" spans="1:4" x14ac:dyDescent="0.2">
      <c r="A31" s="2">
        <v>26</v>
      </c>
      <c r="B31" s="5">
        <v>560073</v>
      </c>
      <c r="C31" s="1" t="s">
        <v>28</v>
      </c>
      <c r="D31" s="3">
        <v>8508471</v>
      </c>
    </row>
    <row r="32" spans="1:4" x14ac:dyDescent="0.2">
      <c r="A32" s="2">
        <v>27</v>
      </c>
      <c r="B32" s="5">
        <v>560074</v>
      </c>
      <c r="C32" s="1" t="s">
        <v>29</v>
      </c>
      <c r="D32" s="3">
        <v>15121743</v>
      </c>
    </row>
    <row r="33" spans="1:4" x14ac:dyDescent="0.2">
      <c r="A33" s="2">
        <v>28</v>
      </c>
      <c r="B33" s="5">
        <v>560075</v>
      </c>
      <c r="C33" s="1" t="s">
        <v>30</v>
      </c>
      <c r="D33" s="3">
        <v>24371367</v>
      </c>
    </row>
    <row r="34" spans="1:4" x14ac:dyDescent="0.2">
      <c r="A34" s="2">
        <v>29</v>
      </c>
      <c r="B34" s="5">
        <v>560076</v>
      </c>
      <c r="C34" s="1" t="s">
        <v>31</v>
      </c>
      <c r="D34" s="3">
        <v>7628235</v>
      </c>
    </row>
    <row r="35" spans="1:4" x14ac:dyDescent="0.2">
      <c r="A35" s="2">
        <v>30</v>
      </c>
      <c r="B35" s="5">
        <v>560077</v>
      </c>
      <c r="C35" s="1" t="s">
        <v>32</v>
      </c>
      <c r="D35" s="3">
        <v>8406756</v>
      </c>
    </row>
    <row r="36" spans="1:4" x14ac:dyDescent="0.2">
      <c r="A36" s="2">
        <v>31</v>
      </c>
      <c r="B36" s="5">
        <v>560078</v>
      </c>
      <c r="C36" s="1" t="s">
        <v>33</v>
      </c>
      <c r="D36" s="3">
        <v>30913137</v>
      </c>
    </row>
    <row r="37" spans="1:4" x14ac:dyDescent="0.2">
      <c r="A37" s="2">
        <v>32</v>
      </c>
      <c r="B37" s="5">
        <v>560079</v>
      </c>
      <c r="C37" s="1" t="s">
        <v>34</v>
      </c>
      <c r="D37" s="3">
        <v>26436021</v>
      </c>
    </row>
    <row r="38" spans="1:4" x14ac:dyDescent="0.2">
      <c r="A38" s="2">
        <v>33</v>
      </c>
      <c r="B38" s="5">
        <v>560080</v>
      </c>
      <c r="C38" s="1" t="s">
        <v>35</v>
      </c>
      <c r="D38" s="3">
        <v>13977531</v>
      </c>
    </row>
    <row r="39" spans="1:4" x14ac:dyDescent="0.2">
      <c r="A39" s="2">
        <v>34</v>
      </c>
      <c r="B39" s="5">
        <v>560081</v>
      </c>
      <c r="C39" s="1" t="s">
        <v>36</v>
      </c>
      <c r="D39" s="3">
        <v>16893156</v>
      </c>
    </row>
    <row r="40" spans="1:4" x14ac:dyDescent="0.2">
      <c r="A40" s="2">
        <v>35</v>
      </c>
      <c r="B40" s="5">
        <v>560082</v>
      </c>
      <c r="C40" s="1" t="s">
        <v>37</v>
      </c>
      <c r="D40" s="3">
        <v>12090585</v>
      </c>
    </row>
    <row r="41" spans="1:4" x14ac:dyDescent="0.2">
      <c r="A41" s="2">
        <v>36</v>
      </c>
      <c r="B41" s="5">
        <v>560083</v>
      </c>
      <c r="C41" s="1" t="s">
        <v>38</v>
      </c>
      <c r="D41" s="3">
        <v>11048322</v>
      </c>
    </row>
    <row r="42" spans="1:4" x14ac:dyDescent="0.2">
      <c r="A42" s="2">
        <v>37</v>
      </c>
      <c r="B42" s="5">
        <v>560084</v>
      </c>
      <c r="C42" s="1" t="s">
        <v>39</v>
      </c>
      <c r="D42" s="3">
        <v>16830510</v>
      </c>
    </row>
    <row r="43" spans="1:4" x14ac:dyDescent="0.2">
      <c r="A43" s="2">
        <v>38</v>
      </c>
      <c r="B43" s="5">
        <v>560109</v>
      </c>
      <c r="C43" s="1" t="s">
        <v>40</v>
      </c>
      <c r="D43" s="3">
        <v>359667312</v>
      </c>
    </row>
    <row r="44" spans="1:4" x14ac:dyDescent="0.2">
      <c r="A44" s="2">
        <v>39</v>
      </c>
      <c r="B44" s="5">
        <v>560110</v>
      </c>
      <c r="C44" s="1" t="s">
        <v>41</v>
      </c>
      <c r="D44" s="3">
        <v>138623766</v>
      </c>
    </row>
    <row r="45" spans="1:4" x14ac:dyDescent="0.2">
      <c r="A45" s="2">
        <v>40</v>
      </c>
      <c r="B45" s="5">
        <v>560124</v>
      </c>
      <c r="C45" s="1" t="s">
        <v>42</v>
      </c>
      <c r="D45" s="3">
        <v>25118727</v>
      </c>
    </row>
    <row r="46" spans="1:4" ht="12" customHeight="1" x14ac:dyDescent="0.2">
      <c r="A46" s="2">
        <v>41</v>
      </c>
      <c r="B46" s="5">
        <v>560206</v>
      </c>
      <c r="C46" s="1" t="s">
        <v>43</v>
      </c>
      <c r="D46" s="3">
        <v>59165952</v>
      </c>
    </row>
    <row r="47" spans="1:4" ht="11.25" customHeight="1" x14ac:dyDescent="0.2">
      <c r="A47" s="2">
        <v>42</v>
      </c>
      <c r="B47" s="5">
        <v>560214</v>
      </c>
      <c r="C47" s="1" t="s">
        <v>44</v>
      </c>
      <c r="D47" s="3">
        <v>62622077</v>
      </c>
    </row>
    <row r="48" spans="1:4" x14ac:dyDescent="0.2">
      <c r="A48" s="2" t="s">
        <v>46</v>
      </c>
      <c r="B48" s="420"/>
      <c r="C48" s="420"/>
      <c r="D48" s="183">
        <v>1211879702</v>
      </c>
    </row>
  </sheetData>
  <mergeCells count="6">
    <mergeCell ref="B48:C48"/>
    <mergeCell ref="A2:D2"/>
    <mergeCell ref="A3:A5"/>
    <mergeCell ref="B3:B5"/>
    <mergeCell ref="C3:C5"/>
    <mergeCell ref="D3:D5"/>
  </mergeCells>
  <pageMargins left="0.7" right="0.7" top="0.75" bottom="0.75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10"/>
  <sheetViews>
    <sheetView view="pageBreakPreview" zoomScaleNormal="100" zoomScaleSheetLayoutView="100" workbookViewId="0">
      <pane xSplit="3" ySplit="4" topLeftCell="D695" activePane="bottomRight" state="frozen"/>
      <selection pane="topRight" activeCell="D1" sqref="D1"/>
      <selection pane="bottomLeft" activeCell="A5" sqref="A5"/>
      <selection pane="bottomRight" activeCell="L1" sqref="L1:O1"/>
    </sheetView>
  </sheetViews>
  <sheetFormatPr defaultColWidth="10.6640625" defaultRowHeight="11.25" x14ac:dyDescent="0.2"/>
  <cols>
    <col min="1" max="1" width="8.6640625" style="12" customWidth="1"/>
    <col min="2" max="2" width="12.33203125" style="6" customWidth="1"/>
    <col min="3" max="3" width="3.83203125" style="6" customWidth="1"/>
    <col min="4" max="5" width="10.5" style="6" customWidth="1"/>
    <col min="6" max="6" width="13.33203125" style="6" customWidth="1"/>
    <col min="7" max="7" width="13.1640625" style="6" customWidth="1"/>
    <col min="8" max="9" width="10.5" style="6" customWidth="1"/>
    <col min="10" max="10" width="13" style="6" customWidth="1"/>
    <col min="11" max="11" width="10.5" style="6" customWidth="1"/>
    <col min="12" max="12" width="12.5" style="6" customWidth="1"/>
    <col min="13" max="13" width="13.83203125" style="6" customWidth="1"/>
    <col min="14" max="14" width="10.5" style="6" customWidth="1"/>
    <col min="15" max="15" width="14.6640625" style="6" customWidth="1"/>
    <col min="257" max="257" width="13.6640625" customWidth="1"/>
    <col min="258" max="258" width="11.1640625" customWidth="1"/>
    <col min="259" max="259" width="3.83203125" customWidth="1"/>
    <col min="260" max="261" width="10.5" customWidth="1"/>
    <col min="262" max="262" width="13.33203125" customWidth="1"/>
    <col min="263" max="263" width="13.1640625" customWidth="1"/>
    <col min="264" max="265" width="10.5" customWidth="1"/>
    <col min="266" max="266" width="13" customWidth="1"/>
    <col min="267" max="267" width="10.5" customWidth="1"/>
    <col min="268" max="268" width="12.5" customWidth="1"/>
    <col min="269" max="269" width="13.83203125" customWidth="1"/>
    <col min="270" max="270" width="10.5" customWidth="1"/>
    <col min="271" max="271" width="14.6640625" customWidth="1"/>
    <col min="513" max="513" width="13.6640625" customWidth="1"/>
    <col min="514" max="514" width="11.1640625" customWidth="1"/>
    <col min="515" max="515" width="3.83203125" customWidth="1"/>
    <col min="516" max="517" width="10.5" customWidth="1"/>
    <col min="518" max="518" width="13.33203125" customWidth="1"/>
    <col min="519" max="519" width="13.1640625" customWidth="1"/>
    <col min="520" max="521" width="10.5" customWidth="1"/>
    <col min="522" max="522" width="13" customWidth="1"/>
    <col min="523" max="523" width="10.5" customWidth="1"/>
    <col min="524" max="524" width="12.5" customWidth="1"/>
    <col min="525" max="525" width="13.83203125" customWidth="1"/>
    <col min="526" max="526" width="10.5" customWidth="1"/>
    <col min="527" max="527" width="14.6640625" customWidth="1"/>
    <col min="769" max="769" width="13.6640625" customWidth="1"/>
    <col min="770" max="770" width="11.1640625" customWidth="1"/>
    <col min="771" max="771" width="3.83203125" customWidth="1"/>
    <col min="772" max="773" width="10.5" customWidth="1"/>
    <col min="774" max="774" width="13.33203125" customWidth="1"/>
    <col min="775" max="775" width="13.1640625" customWidth="1"/>
    <col min="776" max="777" width="10.5" customWidth="1"/>
    <col min="778" max="778" width="13" customWidth="1"/>
    <col min="779" max="779" width="10.5" customWidth="1"/>
    <col min="780" max="780" width="12.5" customWidth="1"/>
    <col min="781" max="781" width="13.83203125" customWidth="1"/>
    <col min="782" max="782" width="10.5" customWidth="1"/>
    <col min="783" max="783" width="14.6640625" customWidth="1"/>
    <col min="1025" max="1025" width="13.6640625" customWidth="1"/>
    <col min="1026" max="1026" width="11.1640625" customWidth="1"/>
    <col min="1027" max="1027" width="3.83203125" customWidth="1"/>
    <col min="1028" max="1029" width="10.5" customWidth="1"/>
    <col min="1030" max="1030" width="13.33203125" customWidth="1"/>
    <col min="1031" max="1031" width="13.1640625" customWidth="1"/>
    <col min="1032" max="1033" width="10.5" customWidth="1"/>
    <col min="1034" max="1034" width="13" customWidth="1"/>
    <col min="1035" max="1035" width="10.5" customWidth="1"/>
    <col min="1036" max="1036" width="12.5" customWidth="1"/>
    <col min="1037" max="1037" width="13.83203125" customWidth="1"/>
    <col min="1038" max="1038" width="10.5" customWidth="1"/>
    <col min="1039" max="1039" width="14.6640625" customWidth="1"/>
    <col min="1281" max="1281" width="13.6640625" customWidth="1"/>
    <col min="1282" max="1282" width="11.1640625" customWidth="1"/>
    <col min="1283" max="1283" width="3.83203125" customWidth="1"/>
    <col min="1284" max="1285" width="10.5" customWidth="1"/>
    <col min="1286" max="1286" width="13.33203125" customWidth="1"/>
    <col min="1287" max="1287" width="13.1640625" customWidth="1"/>
    <col min="1288" max="1289" width="10.5" customWidth="1"/>
    <col min="1290" max="1290" width="13" customWidth="1"/>
    <col min="1291" max="1291" width="10.5" customWidth="1"/>
    <col min="1292" max="1292" width="12.5" customWidth="1"/>
    <col min="1293" max="1293" width="13.83203125" customWidth="1"/>
    <col min="1294" max="1294" width="10.5" customWidth="1"/>
    <col min="1295" max="1295" width="14.6640625" customWidth="1"/>
    <col min="1537" max="1537" width="13.6640625" customWidth="1"/>
    <col min="1538" max="1538" width="11.1640625" customWidth="1"/>
    <col min="1539" max="1539" width="3.83203125" customWidth="1"/>
    <col min="1540" max="1541" width="10.5" customWidth="1"/>
    <col min="1542" max="1542" width="13.33203125" customWidth="1"/>
    <col min="1543" max="1543" width="13.1640625" customWidth="1"/>
    <col min="1544" max="1545" width="10.5" customWidth="1"/>
    <col min="1546" max="1546" width="13" customWidth="1"/>
    <col min="1547" max="1547" width="10.5" customWidth="1"/>
    <col min="1548" max="1548" width="12.5" customWidth="1"/>
    <col min="1549" max="1549" width="13.83203125" customWidth="1"/>
    <col min="1550" max="1550" width="10.5" customWidth="1"/>
    <col min="1551" max="1551" width="14.6640625" customWidth="1"/>
    <col min="1793" max="1793" width="13.6640625" customWidth="1"/>
    <col min="1794" max="1794" width="11.1640625" customWidth="1"/>
    <col min="1795" max="1795" width="3.83203125" customWidth="1"/>
    <col min="1796" max="1797" width="10.5" customWidth="1"/>
    <col min="1798" max="1798" width="13.33203125" customWidth="1"/>
    <col min="1799" max="1799" width="13.1640625" customWidth="1"/>
    <col min="1800" max="1801" width="10.5" customWidth="1"/>
    <col min="1802" max="1802" width="13" customWidth="1"/>
    <col min="1803" max="1803" width="10.5" customWidth="1"/>
    <col min="1804" max="1804" width="12.5" customWidth="1"/>
    <col min="1805" max="1805" width="13.83203125" customWidth="1"/>
    <col min="1806" max="1806" width="10.5" customWidth="1"/>
    <col min="1807" max="1807" width="14.6640625" customWidth="1"/>
    <col min="2049" max="2049" width="13.6640625" customWidth="1"/>
    <col min="2050" max="2050" width="11.1640625" customWidth="1"/>
    <col min="2051" max="2051" width="3.83203125" customWidth="1"/>
    <col min="2052" max="2053" width="10.5" customWidth="1"/>
    <col min="2054" max="2054" width="13.33203125" customWidth="1"/>
    <col min="2055" max="2055" width="13.1640625" customWidth="1"/>
    <col min="2056" max="2057" width="10.5" customWidth="1"/>
    <col min="2058" max="2058" width="13" customWidth="1"/>
    <col min="2059" max="2059" width="10.5" customWidth="1"/>
    <col min="2060" max="2060" width="12.5" customWidth="1"/>
    <col min="2061" max="2061" width="13.83203125" customWidth="1"/>
    <col min="2062" max="2062" width="10.5" customWidth="1"/>
    <col min="2063" max="2063" width="14.6640625" customWidth="1"/>
    <col min="2305" max="2305" width="13.6640625" customWidth="1"/>
    <col min="2306" max="2306" width="11.1640625" customWidth="1"/>
    <col min="2307" max="2307" width="3.83203125" customWidth="1"/>
    <col min="2308" max="2309" width="10.5" customWidth="1"/>
    <col min="2310" max="2310" width="13.33203125" customWidth="1"/>
    <col min="2311" max="2311" width="13.1640625" customWidth="1"/>
    <col min="2312" max="2313" width="10.5" customWidth="1"/>
    <col min="2314" max="2314" width="13" customWidth="1"/>
    <col min="2315" max="2315" width="10.5" customWidth="1"/>
    <col min="2316" max="2316" width="12.5" customWidth="1"/>
    <col min="2317" max="2317" width="13.83203125" customWidth="1"/>
    <col min="2318" max="2318" width="10.5" customWidth="1"/>
    <col min="2319" max="2319" width="14.6640625" customWidth="1"/>
    <col min="2561" max="2561" width="13.6640625" customWidth="1"/>
    <col min="2562" max="2562" width="11.1640625" customWidth="1"/>
    <col min="2563" max="2563" width="3.83203125" customWidth="1"/>
    <col min="2564" max="2565" width="10.5" customWidth="1"/>
    <col min="2566" max="2566" width="13.33203125" customWidth="1"/>
    <col min="2567" max="2567" width="13.1640625" customWidth="1"/>
    <col min="2568" max="2569" width="10.5" customWidth="1"/>
    <col min="2570" max="2570" width="13" customWidth="1"/>
    <col min="2571" max="2571" width="10.5" customWidth="1"/>
    <col min="2572" max="2572" width="12.5" customWidth="1"/>
    <col min="2573" max="2573" width="13.83203125" customWidth="1"/>
    <col min="2574" max="2574" width="10.5" customWidth="1"/>
    <col min="2575" max="2575" width="14.6640625" customWidth="1"/>
    <col min="2817" max="2817" width="13.6640625" customWidth="1"/>
    <col min="2818" max="2818" width="11.1640625" customWidth="1"/>
    <col min="2819" max="2819" width="3.83203125" customWidth="1"/>
    <col min="2820" max="2821" width="10.5" customWidth="1"/>
    <col min="2822" max="2822" width="13.33203125" customWidth="1"/>
    <col min="2823" max="2823" width="13.1640625" customWidth="1"/>
    <col min="2824" max="2825" width="10.5" customWidth="1"/>
    <col min="2826" max="2826" width="13" customWidth="1"/>
    <col min="2827" max="2827" width="10.5" customWidth="1"/>
    <col min="2828" max="2828" width="12.5" customWidth="1"/>
    <col min="2829" max="2829" width="13.83203125" customWidth="1"/>
    <col min="2830" max="2830" width="10.5" customWidth="1"/>
    <col min="2831" max="2831" width="14.6640625" customWidth="1"/>
    <col min="3073" max="3073" width="13.6640625" customWidth="1"/>
    <col min="3074" max="3074" width="11.1640625" customWidth="1"/>
    <col min="3075" max="3075" width="3.83203125" customWidth="1"/>
    <col min="3076" max="3077" width="10.5" customWidth="1"/>
    <col min="3078" max="3078" width="13.33203125" customWidth="1"/>
    <col min="3079" max="3079" width="13.1640625" customWidth="1"/>
    <col min="3080" max="3081" width="10.5" customWidth="1"/>
    <col min="3082" max="3082" width="13" customWidth="1"/>
    <col min="3083" max="3083" width="10.5" customWidth="1"/>
    <col min="3084" max="3084" width="12.5" customWidth="1"/>
    <col min="3085" max="3085" width="13.83203125" customWidth="1"/>
    <col min="3086" max="3086" width="10.5" customWidth="1"/>
    <col min="3087" max="3087" width="14.6640625" customWidth="1"/>
    <col min="3329" max="3329" width="13.6640625" customWidth="1"/>
    <col min="3330" max="3330" width="11.1640625" customWidth="1"/>
    <col min="3331" max="3331" width="3.83203125" customWidth="1"/>
    <col min="3332" max="3333" width="10.5" customWidth="1"/>
    <col min="3334" max="3334" width="13.33203125" customWidth="1"/>
    <col min="3335" max="3335" width="13.1640625" customWidth="1"/>
    <col min="3336" max="3337" width="10.5" customWidth="1"/>
    <col min="3338" max="3338" width="13" customWidth="1"/>
    <col min="3339" max="3339" width="10.5" customWidth="1"/>
    <col min="3340" max="3340" width="12.5" customWidth="1"/>
    <col min="3341" max="3341" width="13.83203125" customWidth="1"/>
    <col min="3342" max="3342" width="10.5" customWidth="1"/>
    <col min="3343" max="3343" width="14.6640625" customWidth="1"/>
    <col min="3585" max="3585" width="13.6640625" customWidth="1"/>
    <col min="3586" max="3586" width="11.1640625" customWidth="1"/>
    <col min="3587" max="3587" width="3.83203125" customWidth="1"/>
    <col min="3588" max="3589" width="10.5" customWidth="1"/>
    <col min="3590" max="3590" width="13.33203125" customWidth="1"/>
    <col min="3591" max="3591" width="13.1640625" customWidth="1"/>
    <col min="3592" max="3593" width="10.5" customWidth="1"/>
    <col min="3594" max="3594" width="13" customWidth="1"/>
    <col min="3595" max="3595" width="10.5" customWidth="1"/>
    <col min="3596" max="3596" width="12.5" customWidth="1"/>
    <col min="3597" max="3597" width="13.83203125" customWidth="1"/>
    <col min="3598" max="3598" width="10.5" customWidth="1"/>
    <col min="3599" max="3599" width="14.6640625" customWidth="1"/>
    <col min="3841" max="3841" width="13.6640625" customWidth="1"/>
    <col min="3842" max="3842" width="11.1640625" customWidth="1"/>
    <col min="3843" max="3843" width="3.83203125" customWidth="1"/>
    <col min="3844" max="3845" width="10.5" customWidth="1"/>
    <col min="3846" max="3846" width="13.33203125" customWidth="1"/>
    <col min="3847" max="3847" width="13.1640625" customWidth="1"/>
    <col min="3848" max="3849" width="10.5" customWidth="1"/>
    <col min="3850" max="3850" width="13" customWidth="1"/>
    <col min="3851" max="3851" width="10.5" customWidth="1"/>
    <col min="3852" max="3852" width="12.5" customWidth="1"/>
    <col min="3853" max="3853" width="13.83203125" customWidth="1"/>
    <col min="3854" max="3854" width="10.5" customWidth="1"/>
    <col min="3855" max="3855" width="14.6640625" customWidth="1"/>
    <col min="4097" max="4097" width="13.6640625" customWidth="1"/>
    <col min="4098" max="4098" width="11.1640625" customWidth="1"/>
    <col min="4099" max="4099" width="3.83203125" customWidth="1"/>
    <col min="4100" max="4101" width="10.5" customWidth="1"/>
    <col min="4102" max="4102" width="13.33203125" customWidth="1"/>
    <col min="4103" max="4103" width="13.1640625" customWidth="1"/>
    <col min="4104" max="4105" width="10.5" customWidth="1"/>
    <col min="4106" max="4106" width="13" customWidth="1"/>
    <col min="4107" max="4107" width="10.5" customWidth="1"/>
    <col min="4108" max="4108" width="12.5" customWidth="1"/>
    <col min="4109" max="4109" width="13.83203125" customWidth="1"/>
    <col min="4110" max="4110" width="10.5" customWidth="1"/>
    <col min="4111" max="4111" width="14.6640625" customWidth="1"/>
    <col min="4353" max="4353" width="13.6640625" customWidth="1"/>
    <col min="4354" max="4354" width="11.1640625" customWidth="1"/>
    <col min="4355" max="4355" width="3.83203125" customWidth="1"/>
    <col min="4356" max="4357" width="10.5" customWidth="1"/>
    <col min="4358" max="4358" width="13.33203125" customWidth="1"/>
    <col min="4359" max="4359" width="13.1640625" customWidth="1"/>
    <col min="4360" max="4361" width="10.5" customWidth="1"/>
    <col min="4362" max="4362" width="13" customWidth="1"/>
    <col min="4363" max="4363" width="10.5" customWidth="1"/>
    <col min="4364" max="4364" width="12.5" customWidth="1"/>
    <col min="4365" max="4365" width="13.83203125" customWidth="1"/>
    <col min="4366" max="4366" width="10.5" customWidth="1"/>
    <col min="4367" max="4367" width="14.6640625" customWidth="1"/>
    <col min="4609" max="4609" width="13.6640625" customWidth="1"/>
    <col min="4610" max="4610" width="11.1640625" customWidth="1"/>
    <col min="4611" max="4611" width="3.83203125" customWidth="1"/>
    <col min="4612" max="4613" width="10.5" customWidth="1"/>
    <col min="4614" max="4614" width="13.33203125" customWidth="1"/>
    <col min="4615" max="4615" width="13.1640625" customWidth="1"/>
    <col min="4616" max="4617" width="10.5" customWidth="1"/>
    <col min="4618" max="4618" width="13" customWidth="1"/>
    <col min="4619" max="4619" width="10.5" customWidth="1"/>
    <col min="4620" max="4620" width="12.5" customWidth="1"/>
    <col min="4621" max="4621" width="13.83203125" customWidth="1"/>
    <col min="4622" max="4622" width="10.5" customWidth="1"/>
    <col min="4623" max="4623" width="14.6640625" customWidth="1"/>
    <col min="4865" max="4865" width="13.6640625" customWidth="1"/>
    <col min="4866" max="4866" width="11.1640625" customWidth="1"/>
    <col min="4867" max="4867" width="3.83203125" customWidth="1"/>
    <col min="4868" max="4869" width="10.5" customWidth="1"/>
    <col min="4870" max="4870" width="13.33203125" customWidth="1"/>
    <col min="4871" max="4871" width="13.1640625" customWidth="1"/>
    <col min="4872" max="4873" width="10.5" customWidth="1"/>
    <col min="4874" max="4874" width="13" customWidth="1"/>
    <col min="4875" max="4875" width="10.5" customWidth="1"/>
    <col min="4876" max="4876" width="12.5" customWidth="1"/>
    <col min="4877" max="4877" width="13.83203125" customWidth="1"/>
    <col min="4878" max="4878" width="10.5" customWidth="1"/>
    <col min="4879" max="4879" width="14.6640625" customWidth="1"/>
    <col min="5121" max="5121" width="13.6640625" customWidth="1"/>
    <col min="5122" max="5122" width="11.1640625" customWidth="1"/>
    <col min="5123" max="5123" width="3.83203125" customWidth="1"/>
    <col min="5124" max="5125" width="10.5" customWidth="1"/>
    <col min="5126" max="5126" width="13.33203125" customWidth="1"/>
    <col min="5127" max="5127" width="13.1640625" customWidth="1"/>
    <col min="5128" max="5129" width="10.5" customWidth="1"/>
    <col min="5130" max="5130" width="13" customWidth="1"/>
    <col min="5131" max="5131" width="10.5" customWidth="1"/>
    <col min="5132" max="5132" width="12.5" customWidth="1"/>
    <col min="5133" max="5133" width="13.83203125" customWidth="1"/>
    <col min="5134" max="5134" width="10.5" customWidth="1"/>
    <col min="5135" max="5135" width="14.6640625" customWidth="1"/>
    <col min="5377" max="5377" width="13.6640625" customWidth="1"/>
    <col min="5378" max="5378" width="11.1640625" customWidth="1"/>
    <col min="5379" max="5379" width="3.83203125" customWidth="1"/>
    <col min="5380" max="5381" width="10.5" customWidth="1"/>
    <col min="5382" max="5382" width="13.33203125" customWidth="1"/>
    <col min="5383" max="5383" width="13.1640625" customWidth="1"/>
    <col min="5384" max="5385" width="10.5" customWidth="1"/>
    <col min="5386" max="5386" width="13" customWidth="1"/>
    <col min="5387" max="5387" width="10.5" customWidth="1"/>
    <col min="5388" max="5388" width="12.5" customWidth="1"/>
    <col min="5389" max="5389" width="13.83203125" customWidth="1"/>
    <col min="5390" max="5390" width="10.5" customWidth="1"/>
    <col min="5391" max="5391" width="14.6640625" customWidth="1"/>
    <col min="5633" max="5633" width="13.6640625" customWidth="1"/>
    <col min="5634" max="5634" width="11.1640625" customWidth="1"/>
    <col min="5635" max="5635" width="3.83203125" customWidth="1"/>
    <col min="5636" max="5637" width="10.5" customWidth="1"/>
    <col min="5638" max="5638" width="13.33203125" customWidth="1"/>
    <col min="5639" max="5639" width="13.1640625" customWidth="1"/>
    <col min="5640" max="5641" width="10.5" customWidth="1"/>
    <col min="5642" max="5642" width="13" customWidth="1"/>
    <col min="5643" max="5643" width="10.5" customWidth="1"/>
    <col min="5644" max="5644" width="12.5" customWidth="1"/>
    <col min="5645" max="5645" width="13.83203125" customWidth="1"/>
    <col min="5646" max="5646" width="10.5" customWidth="1"/>
    <col min="5647" max="5647" width="14.6640625" customWidth="1"/>
    <col min="5889" max="5889" width="13.6640625" customWidth="1"/>
    <col min="5890" max="5890" width="11.1640625" customWidth="1"/>
    <col min="5891" max="5891" width="3.83203125" customWidth="1"/>
    <col min="5892" max="5893" width="10.5" customWidth="1"/>
    <col min="5894" max="5894" width="13.33203125" customWidth="1"/>
    <col min="5895" max="5895" width="13.1640625" customWidth="1"/>
    <col min="5896" max="5897" width="10.5" customWidth="1"/>
    <col min="5898" max="5898" width="13" customWidth="1"/>
    <col min="5899" max="5899" width="10.5" customWidth="1"/>
    <col min="5900" max="5900" width="12.5" customWidth="1"/>
    <col min="5901" max="5901" width="13.83203125" customWidth="1"/>
    <col min="5902" max="5902" width="10.5" customWidth="1"/>
    <col min="5903" max="5903" width="14.6640625" customWidth="1"/>
    <col min="6145" max="6145" width="13.6640625" customWidth="1"/>
    <col min="6146" max="6146" width="11.1640625" customWidth="1"/>
    <col min="6147" max="6147" width="3.83203125" customWidth="1"/>
    <col min="6148" max="6149" width="10.5" customWidth="1"/>
    <col min="6150" max="6150" width="13.33203125" customWidth="1"/>
    <col min="6151" max="6151" width="13.1640625" customWidth="1"/>
    <col min="6152" max="6153" width="10.5" customWidth="1"/>
    <col min="6154" max="6154" width="13" customWidth="1"/>
    <col min="6155" max="6155" width="10.5" customWidth="1"/>
    <col min="6156" max="6156" width="12.5" customWidth="1"/>
    <col min="6157" max="6157" width="13.83203125" customWidth="1"/>
    <col min="6158" max="6158" width="10.5" customWidth="1"/>
    <col min="6159" max="6159" width="14.6640625" customWidth="1"/>
    <col min="6401" max="6401" width="13.6640625" customWidth="1"/>
    <col min="6402" max="6402" width="11.1640625" customWidth="1"/>
    <col min="6403" max="6403" width="3.83203125" customWidth="1"/>
    <col min="6404" max="6405" width="10.5" customWidth="1"/>
    <col min="6406" max="6406" width="13.33203125" customWidth="1"/>
    <col min="6407" max="6407" width="13.1640625" customWidth="1"/>
    <col min="6408" max="6409" width="10.5" customWidth="1"/>
    <col min="6410" max="6410" width="13" customWidth="1"/>
    <col min="6411" max="6411" width="10.5" customWidth="1"/>
    <col min="6412" max="6412" width="12.5" customWidth="1"/>
    <col min="6413" max="6413" width="13.83203125" customWidth="1"/>
    <col min="6414" max="6414" width="10.5" customWidth="1"/>
    <col min="6415" max="6415" width="14.6640625" customWidth="1"/>
    <col min="6657" max="6657" width="13.6640625" customWidth="1"/>
    <col min="6658" max="6658" width="11.1640625" customWidth="1"/>
    <col min="6659" max="6659" width="3.83203125" customWidth="1"/>
    <col min="6660" max="6661" width="10.5" customWidth="1"/>
    <col min="6662" max="6662" width="13.33203125" customWidth="1"/>
    <col min="6663" max="6663" width="13.1640625" customWidth="1"/>
    <col min="6664" max="6665" width="10.5" customWidth="1"/>
    <col min="6666" max="6666" width="13" customWidth="1"/>
    <col min="6667" max="6667" width="10.5" customWidth="1"/>
    <col min="6668" max="6668" width="12.5" customWidth="1"/>
    <col min="6669" max="6669" width="13.83203125" customWidth="1"/>
    <col min="6670" max="6670" width="10.5" customWidth="1"/>
    <col min="6671" max="6671" width="14.6640625" customWidth="1"/>
    <col min="6913" max="6913" width="13.6640625" customWidth="1"/>
    <col min="6914" max="6914" width="11.1640625" customWidth="1"/>
    <col min="6915" max="6915" width="3.83203125" customWidth="1"/>
    <col min="6916" max="6917" width="10.5" customWidth="1"/>
    <col min="6918" max="6918" width="13.33203125" customWidth="1"/>
    <col min="6919" max="6919" width="13.1640625" customWidth="1"/>
    <col min="6920" max="6921" width="10.5" customWidth="1"/>
    <col min="6922" max="6922" width="13" customWidth="1"/>
    <col min="6923" max="6923" width="10.5" customWidth="1"/>
    <col min="6924" max="6924" width="12.5" customWidth="1"/>
    <col min="6925" max="6925" width="13.83203125" customWidth="1"/>
    <col min="6926" max="6926" width="10.5" customWidth="1"/>
    <col min="6927" max="6927" width="14.6640625" customWidth="1"/>
    <col min="7169" max="7169" width="13.6640625" customWidth="1"/>
    <col min="7170" max="7170" width="11.1640625" customWidth="1"/>
    <col min="7171" max="7171" width="3.83203125" customWidth="1"/>
    <col min="7172" max="7173" width="10.5" customWidth="1"/>
    <col min="7174" max="7174" width="13.33203125" customWidth="1"/>
    <col min="7175" max="7175" width="13.1640625" customWidth="1"/>
    <col min="7176" max="7177" width="10.5" customWidth="1"/>
    <col min="7178" max="7178" width="13" customWidth="1"/>
    <col min="7179" max="7179" width="10.5" customWidth="1"/>
    <col min="7180" max="7180" width="12.5" customWidth="1"/>
    <col min="7181" max="7181" width="13.83203125" customWidth="1"/>
    <col min="7182" max="7182" width="10.5" customWidth="1"/>
    <col min="7183" max="7183" width="14.6640625" customWidth="1"/>
    <col min="7425" max="7425" width="13.6640625" customWidth="1"/>
    <col min="7426" max="7426" width="11.1640625" customWidth="1"/>
    <col min="7427" max="7427" width="3.83203125" customWidth="1"/>
    <col min="7428" max="7429" width="10.5" customWidth="1"/>
    <col min="7430" max="7430" width="13.33203125" customWidth="1"/>
    <col min="7431" max="7431" width="13.1640625" customWidth="1"/>
    <col min="7432" max="7433" width="10.5" customWidth="1"/>
    <col min="7434" max="7434" width="13" customWidth="1"/>
    <col min="7435" max="7435" width="10.5" customWidth="1"/>
    <col min="7436" max="7436" width="12.5" customWidth="1"/>
    <col min="7437" max="7437" width="13.83203125" customWidth="1"/>
    <col min="7438" max="7438" width="10.5" customWidth="1"/>
    <col min="7439" max="7439" width="14.6640625" customWidth="1"/>
    <col min="7681" max="7681" width="13.6640625" customWidth="1"/>
    <col min="7682" max="7682" width="11.1640625" customWidth="1"/>
    <col min="7683" max="7683" width="3.83203125" customWidth="1"/>
    <col min="7684" max="7685" width="10.5" customWidth="1"/>
    <col min="7686" max="7686" width="13.33203125" customWidth="1"/>
    <col min="7687" max="7687" width="13.1640625" customWidth="1"/>
    <col min="7688" max="7689" width="10.5" customWidth="1"/>
    <col min="7690" max="7690" width="13" customWidth="1"/>
    <col min="7691" max="7691" width="10.5" customWidth="1"/>
    <col min="7692" max="7692" width="12.5" customWidth="1"/>
    <col min="7693" max="7693" width="13.83203125" customWidth="1"/>
    <col min="7694" max="7694" width="10.5" customWidth="1"/>
    <col min="7695" max="7695" width="14.6640625" customWidth="1"/>
    <col min="7937" max="7937" width="13.6640625" customWidth="1"/>
    <col min="7938" max="7938" width="11.1640625" customWidth="1"/>
    <col min="7939" max="7939" width="3.83203125" customWidth="1"/>
    <col min="7940" max="7941" width="10.5" customWidth="1"/>
    <col min="7942" max="7942" width="13.33203125" customWidth="1"/>
    <col min="7943" max="7943" width="13.1640625" customWidth="1"/>
    <col min="7944" max="7945" width="10.5" customWidth="1"/>
    <col min="7946" max="7946" width="13" customWidth="1"/>
    <col min="7947" max="7947" width="10.5" customWidth="1"/>
    <col min="7948" max="7948" width="12.5" customWidth="1"/>
    <col min="7949" max="7949" width="13.83203125" customWidth="1"/>
    <col min="7950" max="7950" width="10.5" customWidth="1"/>
    <col min="7951" max="7951" width="14.6640625" customWidth="1"/>
    <col min="8193" max="8193" width="13.6640625" customWidth="1"/>
    <col min="8194" max="8194" width="11.1640625" customWidth="1"/>
    <col min="8195" max="8195" width="3.83203125" customWidth="1"/>
    <col min="8196" max="8197" width="10.5" customWidth="1"/>
    <col min="8198" max="8198" width="13.33203125" customWidth="1"/>
    <col min="8199" max="8199" width="13.1640625" customWidth="1"/>
    <col min="8200" max="8201" width="10.5" customWidth="1"/>
    <col min="8202" max="8202" width="13" customWidth="1"/>
    <col min="8203" max="8203" width="10.5" customWidth="1"/>
    <col min="8204" max="8204" width="12.5" customWidth="1"/>
    <col min="8205" max="8205" width="13.83203125" customWidth="1"/>
    <col min="8206" max="8206" width="10.5" customWidth="1"/>
    <col min="8207" max="8207" width="14.6640625" customWidth="1"/>
    <col min="8449" max="8449" width="13.6640625" customWidth="1"/>
    <col min="8450" max="8450" width="11.1640625" customWidth="1"/>
    <col min="8451" max="8451" width="3.83203125" customWidth="1"/>
    <col min="8452" max="8453" width="10.5" customWidth="1"/>
    <col min="8454" max="8454" width="13.33203125" customWidth="1"/>
    <col min="8455" max="8455" width="13.1640625" customWidth="1"/>
    <col min="8456" max="8457" width="10.5" customWidth="1"/>
    <col min="8458" max="8458" width="13" customWidth="1"/>
    <col min="8459" max="8459" width="10.5" customWidth="1"/>
    <col min="8460" max="8460" width="12.5" customWidth="1"/>
    <col min="8461" max="8461" width="13.83203125" customWidth="1"/>
    <col min="8462" max="8462" width="10.5" customWidth="1"/>
    <col min="8463" max="8463" width="14.6640625" customWidth="1"/>
    <col min="8705" max="8705" width="13.6640625" customWidth="1"/>
    <col min="8706" max="8706" width="11.1640625" customWidth="1"/>
    <col min="8707" max="8707" width="3.83203125" customWidth="1"/>
    <col min="8708" max="8709" width="10.5" customWidth="1"/>
    <col min="8710" max="8710" width="13.33203125" customWidth="1"/>
    <col min="8711" max="8711" width="13.1640625" customWidth="1"/>
    <col min="8712" max="8713" width="10.5" customWidth="1"/>
    <col min="8714" max="8714" width="13" customWidth="1"/>
    <col min="8715" max="8715" width="10.5" customWidth="1"/>
    <col min="8716" max="8716" width="12.5" customWidth="1"/>
    <col min="8717" max="8717" width="13.83203125" customWidth="1"/>
    <col min="8718" max="8718" width="10.5" customWidth="1"/>
    <col min="8719" max="8719" width="14.6640625" customWidth="1"/>
    <col min="8961" max="8961" width="13.6640625" customWidth="1"/>
    <col min="8962" max="8962" width="11.1640625" customWidth="1"/>
    <col min="8963" max="8963" width="3.83203125" customWidth="1"/>
    <col min="8964" max="8965" width="10.5" customWidth="1"/>
    <col min="8966" max="8966" width="13.33203125" customWidth="1"/>
    <col min="8967" max="8967" width="13.1640625" customWidth="1"/>
    <col min="8968" max="8969" width="10.5" customWidth="1"/>
    <col min="8970" max="8970" width="13" customWidth="1"/>
    <col min="8971" max="8971" width="10.5" customWidth="1"/>
    <col min="8972" max="8972" width="12.5" customWidth="1"/>
    <col min="8973" max="8973" width="13.83203125" customWidth="1"/>
    <col min="8974" max="8974" width="10.5" customWidth="1"/>
    <col min="8975" max="8975" width="14.6640625" customWidth="1"/>
    <col min="9217" max="9217" width="13.6640625" customWidth="1"/>
    <col min="9218" max="9218" width="11.1640625" customWidth="1"/>
    <col min="9219" max="9219" width="3.83203125" customWidth="1"/>
    <col min="9220" max="9221" width="10.5" customWidth="1"/>
    <col min="9222" max="9222" width="13.33203125" customWidth="1"/>
    <col min="9223" max="9223" width="13.1640625" customWidth="1"/>
    <col min="9224" max="9225" width="10.5" customWidth="1"/>
    <col min="9226" max="9226" width="13" customWidth="1"/>
    <col min="9227" max="9227" width="10.5" customWidth="1"/>
    <col min="9228" max="9228" width="12.5" customWidth="1"/>
    <col min="9229" max="9229" width="13.83203125" customWidth="1"/>
    <col min="9230" max="9230" width="10.5" customWidth="1"/>
    <col min="9231" max="9231" width="14.6640625" customWidth="1"/>
    <col min="9473" max="9473" width="13.6640625" customWidth="1"/>
    <col min="9474" max="9474" width="11.1640625" customWidth="1"/>
    <col min="9475" max="9475" width="3.83203125" customWidth="1"/>
    <col min="9476" max="9477" width="10.5" customWidth="1"/>
    <col min="9478" max="9478" width="13.33203125" customWidth="1"/>
    <col min="9479" max="9479" width="13.1640625" customWidth="1"/>
    <col min="9480" max="9481" width="10.5" customWidth="1"/>
    <col min="9482" max="9482" width="13" customWidth="1"/>
    <col min="9483" max="9483" width="10.5" customWidth="1"/>
    <col min="9484" max="9484" width="12.5" customWidth="1"/>
    <col min="9485" max="9485" width="13.83203125" customWidth="1"/>
    <col min="9486" max="9486" width="10.5" customWidth="1"/>
    <col min="9487" max="9487" width="14.6640625" customWidth="1"/>
    <col min="9729" max="9729" width="13.6640625" customWidth="1"/>
    <col min="9730" max="9730" width="11.1640625" customWidth="1"/>
    <col min="9731" max="9731" width="3.83203125" customWidth="1"/>
    <col min="9732" max="9733" width="10.5" customWidth="1"/>
    <col min="9734" max="9734" width="13.33203125" customWidth="1"/>
    <col min="9735" max="9735" width="13.1640625" customWidth="1"/>
    <col min="9736" max="9737" width="10.5" customWidth="1"/>
    <col min="9738" max="9738" width="13" customWidth="1"/>
    <col min="9739" max="9739" width="10.5" customWidth="1"/>
    <col min="9740" max="9740" width="12.5" customWidth="1"/>
    <col min="9741" max="9741" width="13.83203125" customWidth="1"/>
    <col min="9742" max="9742" width="10.5" customWidth="1"/>
    <col min="9743" max="9743" width="14.6640625" customWidth="1"/>
    <col min="9985" max="9985" width="13.6640625" customWidth="1"/>
    <col min="9986" max="9986" width="11.1640625" customWidth="1"/>
    <col min="9987" max="9987" width="3.83203125" customWidth="1"/>
    <col min="9988" max="9989" width="10.5" customWidth="1"/>
    <col min="9990" max="9990" width="13.33203125" customWidth="1"/>
    <col min="9991" max="9991" width="13.1640625" customWidth="1"/>
    <col min="9992" max="9993" width="10.5" customWidth="1"/>
    <col min="9994" max="9994" width="13" customWidth="1"/>
    <col min="9995" max="9995" width="10.5" customWidth="1"/>
    <col min="9996" max="9996" width="12.5" customWidth="1"/>
    <col min="9997" max="9997" width="13.83203125" customWidth="1"/>
    <col min="9998" max="9998" width="10.5" customWidth="1"/>
    <col min="9999" max="9999" width="14.6640625" customWidth="1"/>
    <col min="10241" max="10241" width="13.6640625" customWidth="1"/>
    <col min="10242" max="10242" width="11.1640625" customWidth="1"/>
    <col min="10243" max="10243" width="3.83203125" customWidth="1"/>
    <col min="10244" max="10245" width="10.5" customWidth="1"/>
    <col min="10246" max="10246" width="13.33203125" customWidth="1"/>
    <col min="10247" max="10247" width="13.1640625" customWidth="1"/>
    <col min="10248" max="10249" width="10.5" customWidth="1"/>
    <col min="10250" max="10250" width="13" customWidth="1"/>
    <col min="10251" max="10251" width="10.5" customWidth="1"/>
    <col min="10252" max="10252" width="12.5" customWidth="1"/>
    <col min="10253" max="10253" width="13.83203125" customWidth="1"/>
    <col min="10254" max="10254" width="10.5" customWidth="1"/>
    <col min="10255" max="10255" width="14.6640625" customWidth="1"/>
    <col min="10497" max="10497" width="13.6640625" customWidth="1"/>
    <col min="10498" max="10498" width="11.1640625" customWidth="1"/>
    <col min="10499" max="10499" width="3.83203125" customWidth="1"/>
    <col min="10500" max="10501" width="10.5" customWidth="1"/>
    <col min="10502" max="10502" width="13.33203125" customWidth="1"/>
    <col min="10503" max="10503" width="13.1640625" customWidth="1"/>
    <col min="10504" max="10505" width="10.5" customWidth="1"/>
    <col min="10506" max="10506" width="13" customWidth="1"/>
    <col min="10507" max="10507" width="10.5" customWidth="1"/>
    <col min="10508" max="10508" width="12.5" customWidth="1"/>
    <col min="10509" max="10509" width="13.83203125" customWidth="1"/>
    <col min="10510" max="10510" width="10.5" customWidth="1"/>
    <col min="10511" max="10511" width="14.6640625" customWidth="1"/>
    <col min="10753" max="10753" width="13.6640625" customWidth="1"/>
    <col min="10754" max="10754" width="11.1640625" customWidth="1"/>
    <col min="10755" max="10755" width="3.83203125" customWidth="1"/>
    <col min="10756" max="10757" width="10.5" customWidth="1"/>
    <col min="10758" max="10758" width="13.33203125" customWidth="1"/>
    <col min="10759" max="10759" width="13.1640625" customWidth="1"/>
    <col min="10760" max="10761" width="10.5" customWidth="1"/>
    <col min="10762" max="10762" width="13" customWidth="1"/>
    <col min="10763" max="10763" width="10.5" customWidth="1"/>
    <col min="10764" max="10764" width="12.5" customWidth="1"/>
    <col min="10765" max="10765" width="13.83203125" customWidth="1"/>
    <col min="10766" max="10766" width="10.5" customWidth="1"/>
    <col min="10767" max="10767" width="14.6640625" customWidth="1"/>
    <col min="11009" max="11009" width="13.6640625" customWidth="1"/>
    <col min="11010" max="11010" width="11.1640625" customWidth="1"/>
    <col min="11011" max="11011" width="3.83203125" customWidth="1"/>
    <col min="11012" max="11013" width="10.5" customWidth="1"/>
    <col min="11014" max="11014" width="13.33203125" customWidth="1"/>
    <col min="11015" max="11015" width="13.1640625" customWidth="1"/>
    <col min="11016" max="11017" width="10.5" customWidth="1"/>
    <col min="11018" max="11018" width="13" customWidth="1"/>
    <col min="11019" max="11019" width="10.5" customWidth="1"/>
    <col min="11020" max="11020" width="12.5" customWidth="1"/>
    <col min="11021" max="11021" width="13.83203125" customWidth="1"/>
    <col min="11022" max="11022" width="10.5" customWidth="1"/>
    <col min="11023" max="11023" width="14.6640625" customWidth="1"/>
    <col min="11265" max="11265" width="13.6640625" customWidth="1"/>
    <col min="11266" max="11266" width="11.1640625" customWidth="1"/>
    <col min="11267" max="11267" width="3.83203125" customWidth="1"/>
    <col min="11268" max="11269" width="10.5" customWidth="1"/>
    <col min="11270" max="11270" width="13.33203125" customWidth="1"/>
    <col min="11271" max="11271" width="13.1640625" customWidth="1"/>
    <col min="11272" max="11273" width="10.5" customWidth="1"/>
    <col min="11274" max="11274" width="13" customWidth="1"/>
    <col min="11275" max="11275" width="10.5" customWidth="1"/>
    <col min="11276" max="11276" width="12.5" customWidth="1"/>
    <col min="11277" max="11277" width="13.83203125" customWidth="1"/>
    <col min="11278" max="11278" width="10.5" customWidth="1"/>
    <col min="11279" max="11279" width="14.6640625" customWidth="1"/>
    <col min="11521" max="11521" width="13.6640625" customWidth="1"/>
    <col min="11522" max="11522" width="11.1640625" customWidth="1"/>
    <col min="11523" max="11523" width="3.83203125" customWidth="1"/>
    <col min="11524" max="11525" width="10.5" customWidth="1"/>
    <col min="11526" max="11526" width="13.33203125" customWidth="1"/>
    <col min="11527" max="11527" width="13.1640625" customWidth="1"/>
    <col min="11528" max="11529" width="10.5" customWidth="1"/>
    <col min="11530" max="11530" width="13" customWidth="1"/>
    <col min="11531" max="11531" width="10.5" customWidth="1"/>
    <col min="11532" max="11532" width="12.5" customWidth="1"/>
    <col min="11533" max="11533" width="13.83203125" customWidth="1"/>
    <col min="11534" max="11534" width="10.5" customWidth="1"/>
    <col min="11535" max="11535" width="14.6640625" customWidth="1"/>
    <col min="11777" max="11777" width="13.6640625" customWidth="1"/>
    <col min="11778" max="11778" width="11.1640625" customWidth="1"/>
    <col min="11779" max="11779" width="3.83203125" customWidth="1"/>
    <col min="11780" max="11781" width="10.5" customWidth="1"/>
    <col min="11782" max="11782" width="13.33203125" customWidth="1"/>
    <col min="11783" max="11783" width="13.1640625" customWidth="1"/>
    <col min="11784" max="11785" width="10.5" customWidth="1"/>
    <col min="11786" max="11786" width="13" customWidth="1"/>
    <col min="11787" max="11787" width="10.5" customWidth="1"/>
    <col min="11788" max="11788" width="12.5" customWidth="1"/>
    <col min="11789" max="11789" width="13.83203125" customWidth="1"/>
    <col min="11790" max="11790" width="10.5" customWidth="1"/>
    <col min="11791" max="11791" width="14.6640625" customWidth="1"/>
    <col min="12033" max="12033" width="13.6640625" customWidth="1"/>
    <col min="12034" max="12034" width="11.1640625" customWidth="1"/>
    <col min="12035" max="12035" width="3.83203125" customWidth="1"/>
    <col min="12036" max="12037" width="10.5" customWidth="1"/>
    <col min="12038" max="12038" width="13.33203125" customWidth="1"/>
    <col min="12039" max="12039" width="13.1640625" customWidth="1"/>
    <col min="12040" max="12041" width="10.5" customWidth="1"/>
    <col min="12042" max="12042" width="13" customWidth="1"/>
    <col min="12043" max="12043" width="10.5" customWidth="1"/>
    <col min="12044" max="12044" width="12.5" customWidth="1"/>
    <col min="12045" max="12045" width="13.83203125" customWidth="1"/>
    <col min="12046" max="12046" width="10.5" customWidth="1"/>
    <col min="12047" max="12047" width="14.6640625" customWidth="1"/>
    <col min="12289" max="12289" width="13.6640625" customWidth="1"/>
    <col min="12290" max="12290" width="11.1640625" customWidth="1"/>
    <col min="12291" max="12291" width="3.83203125" customWidth="1"/>
    <col min="12292" max="12293" width="10.5" customWidth="1"/>
    <col min="12294" max="12294" width="13.33203125" customWidth="1"/>
    <col min="12295" max="12295" width="13.1640625" customWidth="1"/>
    <col min="12296" max="12297" width="10.5" customWidth="1"/>
    <col min="12298" max="12298" width="13" customWidth="1"/>
    <col min="12299" max="12299" width="10.5" customWidth="1"/>
    <col min="12300" max="12300" width="12.5" customWidth="1"/>
    <col min="12301" max="12301" width="13.83203125" customWidth="1"/>
    <col min="12302" max="12302" width="10.5" customWidth="1"/>
    <col min="12303" max="12303" width="14.6640625" customWidth="1"/>
    <col min="12545" max="12545" width="13.6640625" customWidth="1"/>
    <col min="12546" max="12546" width="11.1640625" customWidth="1"/>
    <col min="12547" max="12547" width="3.83203125" customWidth="1"/>
    <col min="12548" max="12549" width="10.5" customWidth="1"/>
    <col min="12550" max="12550" width="13.33203125" customWidth="1"/>
    <col min="12551" max="12551" width="13.1640625" customWidth="1"/>
    <col min="12552" max="12553" width="10.5" customWidth="1"/>
    <col min="12554" max="12554" width="13" customWidth="1"/>
    <col min="12555" max="12555" width="10.5" customWidth="1"/>
    <col min="12556" max="12556" width="12.5" customWidth="1"/>
    <col min="12557" max="12557" width="13.83203125" customWidth="1"/>
    <col min="12558" max="12558" width="10.5" customWidth="1"/>
    <col min="12559" max="12559" width="14.6640625" customWidth="1"/>
    <col min="12801" max="12801" width="13.6640625" customWidth="1"/>
    <col min="12802" max="12802" width="11.1640625" customWidth="1"/>
    <col min="12803" max="12803" width="3.83203125" customWidth="1"/>
    <col min="12804" max="12805" width="10.5" customWidth="1"/>
    <col min="12806" max="12806" width="13.33203125" customWidth="1"/>
    <col min="12807" max="12807" width="13.1640625" customWidth="1"/>
    <col min="12808" max="12809" width="10.5" customWidth="1"/>
    <col min="12810" max="12810" width="13" customWidth="1"/>
    <col min="12811" max="12811" width="10.5" customWidth="1"/>
    <col min="12812" max="12812" width="12.5" customWidth="1"/>
    <col min="12813" max="12813" width="13.83203125" customWidth="1"/>
    <col min="12814" max="12814" width="10.5" customWidth="1"/>
    <col min="12815" max="12815" width="14.6640625" customWidth="1"/>
    <col min="13057" max="13057" width="13.6640625" customWidth="1"/>
    <col min="13058" max="13058" width="11.1640625" customWidth="1"/>
    <col min="13059" max="13059" width="3.83203125" customWidth="1"/>
    <col min="13060" max="13061" width="10.5" customWidth="1"/>
    <col min="13062" max="13062" width="13.33203125" customWidth="1"/>
    <col min="13063" max="13063" width="13.1640625" customWidth="1"/>
    <col min="13064" max="13065" width="10.5" customWidth="1"/>
    <col min="13066" max="13066" width="13" customWidth="1"/>
    <col min="13067" max="13067" width="10.5" customWidth="1"/>
    <col min="13068" max="13068" width="12.5" customWidth="1"/>
    <col min="13069" max="13069" width="13.83203125" customWidth="1"/>
    <col min="13070" max="13070" width="10.5" customWidth="1"/>
    <col min="13071" max="13071" width="14.6640625" customWidth="1"/>
    <col min="13313" max="13313" width="13.6640625" customWidth="1"/>
    <col min="13314" max="13314" width="11.1640625" customWidth="1"/>
    <col min="13315" max="13315" width="3.83203125" customWidth="1"/>
    <col min="13316" max="13317" width="10.5" customWidth="1"/>
    <col min="13318" max="13318" width="13.33203125" customWidth="1"/>
    <col min="13319" max="13319" width="13.1640625" customWidth="1"/>
    <col min="13320" max="13321" width="10.5" customWidth="1"/>
    <col min="13322" max="13322" width="13" customWidth="1"/>
    <col min="13323" max="13323" width="10.5" customWidth="1"/>
    <col min="13324" max="13324" width="12.5" customWidth="1"/>
    <col min="13325" max="13325" width="13.83203125" customWidth="1"/>
    <col min="13326" max="13326" width="10.5" customWidth="1"/>
    <col min="13327" max="13327" width="14.6640625" customWidth="1"/>
    <col min="13569" max="13569" width="13.6640625" customWidth="1"/>
    <col min="13570" max="13570" width="11.1640625" customWidth="1"/>
    <col min="13571" max="13571" width="3.83203125" customWidth="1"/>
    <col min="13572" max="13573" width="10.5" customWidth="1"/>
    <col min="13574" max="13574" width="13.33203125" customWidth="1"/>
    <col min="13575" max="13575" width="13.1640625" customWidth="1"/>
    <col min="13576" max="13577" width="10.5" customWidth="1"/>
    <col min="13578" max="13578" width="13" customWidth="1"/>
    <col min="13579" max="13579" width="10.5" customWidth="1"/>
    <col min="13580" max="13580" width="12.5" customWidth="1"/>
    <col min="13581" max="13581" width="13.83203125" customWidth="1"/>
    <col min="13582" max="13582" width="10.5" customWidth="1"/>
    <col min="13583" max="13583" width="14.6640625" customWidth="1"/>
    <col min="13825" max="13825" width="13.6640625" customWidth="1"/>
    <col min="13826" max="13826" width="11.1640625" customWidth="1"/>
    <col min="13827" max="13827" width="3.83203125" customWidth="1"/>
    <col min="13828" max="13829" width="10.5" customWidth="1"/>
    <col min="13830" max="13830" width="13.33203125" customWidth="1"/>
    <col min="13831" max="13831" width="13.1640625" customWidth="1"/>
    <col min="13832" max="13833" width="10.5" customWidth="1"/>
    <col min="13834" max="13834" width="13" customWidth="1"/>
    <col min="13835" max="13835" width="10.5" customWidth="1"/>
    <col min="13836" max="13836" width="12.5" customWidth="1"/>
    <col min="13837" max="13837" width="13.83203125" customWidth="1"/>
    <col min="13838" max="13838" width="10.5" customWidth="1"/>
    <col min="13839" max="13839" width="14.6640625" customWidth="1"/>
    <col min="14081" max="14081" width="13.6640625" customWidth="1"/>
    <col min="14082" max="14082" width="11.1640625" customWidth="1"/>
    <col min="14083" max="14083" width="3.83203125" customWidth="1"/>
    <col min="14084" max="14085" width="10.5" customWidth="1"/>
    <col min="14086" max="14086" width="13.33203125" customWidth="1"/>
    <col min="14087" max="14087" width="13.1640625" customWidth="1"/>
    <col min="14088" max="14089" width="10.5" customWidth="1"/>
    <col min="14090" max="14090" width="13" customWidth="1"/>
    <col min="14091" max="14091" width="10.5" customWidth="1"/>
    <col min="14092" max="14092" width="12.5" customWidth="1"/>
    <col min="14093" max="14093" width="13.83203125" customWidth="1"/>
    <col min="14094" max="14094" width="10.5" customWidth="1"/>
    <col min="14095" max="14095" width="14.6640625" customWidth="1"/>
    <col min="14337" max="14337" width="13.6640625" customWidth="1"/>
    <col min="14338" max="14338" width="11.1640625" customWidth="1"/>
    <col min="14339" max="14339" width="3.83203125" customWidth="1"/>
    <col min="14340" max="14341" width="10.5" customWidth="1"/>
    <col min="14342" max="14342" width="13.33203125" customWidth="1"/>
    <col min="14343" max="14343" width="13.1640625" customWidth="1"/>
    <col min="14344" max="14345" width="10.5" customWidth="1"/>
    <col min="14346" max="14346" width="13" customWidth="1"/>
    <col min="14347" max="14347" width="10.5" customWidth="1"/>
    <col min="14348" max="14348" width="12.5" customWidth="1"/>
    <col min="14349" max="14349" width="13.83203125" customWidth="1"/>
    <col min="14350" max="14350" width="10.5" customWidth="1"/>
    <col min="14351" max="14351" width="14.6640625" customWidth="1"/>
    <col min="14593" max="14593" width="13.6640625" customWidth="1"/>
    <col min="14594" max="14594" width="11.1640625" customWidth="1"/>
    <col min="14595" max="14595" width="3.83203125" customWidth="1"/>
    <col min="14596" max="14597" width="10.5" customWidth="1"/>
    <col min="14598" max="14598" width="13.33203125" customWidth="1"/>
    <col min="14599" max="14599" width="13.1640625" customWidth="1"/>
    <col min="14600" max="14601" width="10.5" customWidth="1"/>
    <col min="14602" max="14602" width="13" customWidth="1"/>
    <col min="14603" max="14603" width="10.5" customWidth="1"/>
    <col min="14604" max="14604" width="12.5" customWidth="1"/>
    <col min="14605" max="14605" width="13.83203125" customWidth="1"/>
    <col min="14606" max="14606" width="10.5" customWidth="1"/>
    <col min="14607" max="14607" width="14.6640625" customWidth="1"/>
    <col min="14849" max="14849" width="13.6640625" customWidth="1"/>
    <col min="14850" max="14850" width="11.1640625" customWidth="1"/>
    <col min="14851" max="14851" width="3.83203125" customWidth="1"/>
    <col min="14852" max="14853" width="10.5" customWidth="1"/>
    <col min="14854" max="14854" width="13.33203125" customWidth="1"/>
    <col min="14855" max="14855" width="13.1640625" customWidth="1"/>
    <col min="14856" max="14857" width="10.5" customWidth="1"/>
    <col min="14858" max="14858" width="13" customWidth="1"/>
    <col min="14859" max="14859" width="10.5" customWidth="1"/>
    <col min="14860" max="14860" width="12.5" customWidth="1"/>
    <col min="14861" max="14861" width="13.83203125" customWidth="1"/>
    <col min="14862" max="14862" width="10.5" customWidth="1"/>
    <col min="14863" max="14863" width="14.6640625" customWidth="1"/>
    <col min="15105" max="15105" width="13.6640625" customWidth="1"/>
    <col min="15106" max="15106" width="11.1640625" customWidth="1"/>
    <col min="15107" max="15107" width="3.83203125" customWidth="1"/>
    <col min="15108" max="15109" width="10.5" customWidth="1"/>
    <col min="15110" max="15110" width="13.33203125" customWidth="1"/>
    <col min="15111" max="15111" width="13.1640625" customWidth="1"/>
    <col min="15112" max="15113" width="10.5" customWidth="1"/>
    <col min="15114" max="15114" width="13" customWidth="1"/>
    <col min="15115" max="15115" width="10.5" customWidth="1"/>
    <col min="15116" max="15116" width="12.5" customWidth="1"/>
    <col min="15117" max="15117" width="13.83203125" customWidth="1"/>
    <col min="15118" max="15118" width="10.5" customWidth="1"/>
    <col min="15119" max="15119" width="14.6640625" customWidth="1"/>
    <col min="15361" max="15361" width="13.6640625" customWidth="1"/>
    <col min="15362" max="15362" width="11.1640625" customWidth="1"/>
    <col min="15363" max="15363" width="3.83203125" customWidth="1"/>
    <col min="15364" max="15365" width="10.5" customWidth="1"/>
    <col min="15366" max="15366" width="13.33203125" customWidth="1"/>
    <col min="15367" max="15367" width="13.1640625" customWidth="1"/>
    <col min="15368" max="15369" width="10.5" customWidth="1"/>
    <col min="15370" max="15370" width="13" customWidth="1"/>
    <col min="15371" max="15371" width="10.5" customWidth="1"/>
    <col min="15372" max="15372" width="12.5" customWidth="1"/>
    <col min="15373" max="15373" width="13.83203125" customWidth="1"/>
    <col min="15374" max="15374" width="10.5" customWidth="1"/>
    <col min="15375" max="15375" width="14.6640625" customWidth="1"/>
    <col min="15617" max="15617" width="13.6640625" customWidth="1"/>
    <col min="15618" max="15618" width="11.1640625" customWidth="1"/>
    <col min="15619" max="15619" width="3.83203125" customWidth="1"/>
    <col min="15620" max="15621" width="10.5" customWidth="1"/>
    <col min="15622" max="15622" width="13.33203125" customWidth="1"/>
    <col min="15623" max="15623" width="13.1640625" customWidth="1"/>
    <col min="15624" max="15625" width="10.5" customWidth="1"/>
    <col min="15626" max="15626" width="13" customWidth="1"/>
    <col min="15627" max="15627" width="10.5" customWidth="1"/>
    <col min="15628" max="15628" width="12.5" customWidth="1"/>
    <col min="15629" max="15629" width="13.83203125" customWidth="1"/>
    <col min="15630" max="15630" width="10.5" customWidth="1"/>
    <col min="15631" max="15631" width="14.6640625" customWidth="1"/>
    <col min="15873" max="15873" width="13.6640625" customWidth="1"/>
    <col min="15874" max="15874" width="11.1640625" customWidth="1"/>
    <col min="15875" max="15875" width="3.83203125" customWidth="1"/>
    <col min="15876" max="15877" width="10.5" customWidth="1"/>
    <col min="15878" max="15878" width="13.33203125" customWidth="1"/>
    <col min="15879" max="15879" width="13.1640625" customWidth="1"/>
    <col min="15880" max="15881" width="10.5" customWidth="1"/>
    <col min="15882" max="15882" width="13" customWidth="1"/>
    <col min="15883" max="15883" width="10.5" customWidth="1"/>
    <col min="15884" max="15884" width="12.5" customWidth="1"/>
    <col min="15885" max="15885" width="13.83203125" customWidth="1"/>
    <col min="15886" max="15886" width="10.5" customWidth="1"/>
    <col min="15887" max="15887" width="14.6640625" customWidth="1"/>
    <col min="16129" max="16129" width="13.6640625" customWidth="1"/>
    <col min="16130" max="16130" width="11.1640625" customWidth="1"/>
    <col min="16131" max="16131" width="3.83203125" customWidth="1"/>
    <col min="16132" max="16133" width="10.5" customWidth="1"/>
    <col min="16134" max="16134" width="13.33203125" customWidth="1"/>
    <col min="16135" max="16135" width="13.1640625" customWidth="1"/>
    <col min="16136" max="16137" width="10.5" customWidth="1"/>
    <col min="16138" max="16138" width="13" customWidth="1"/>
    <col min="16139" max="16139" width="10.5" customWidth="1"/>
    <col min="16140" max="16140" width="12.5" customWidth="1"/>
    <col min="16141" max="16141" width="13.83203125" customWidth="1"/>
    <col min="16142" max="16142" width="10.5" customWidth="1"/>
    <col min="16143" max="16143" width="14.6640625" customWidth="1"/>
  </cols>
  <sheetData>
    <row r="1" spans="1:15" ht="33.75" customHeight="1" x14ac:dyDescent="0.2">
      <c r="L1" s="438" t="s">
        <v>395</v>
      </c>
      <c r="M1" s="438"/>
      <c r="N1" s="438"/>
      <c r="O1" s="438"/>
    </row>
    <row r="2" spans="1:15" ht="37.5" customHeight="1" x14ac:dyDescent="0.2">
      <c r="A2" s="429" t="s">
        <v>48</v>
      </c>
      <c r="B2" s="429"/>
      <c r="C2" s="429"/>
      <c r="D2" s="429"/>
      <c r="E2" s="429"/>
      <c r="F2" s="429"/>
      <c r="G2" s="429"/>
      <c r="H2" s="429"/>
      <c r="I2" s="429"/>
      <c r="J2" s="429"/>
      <c r="K2" s="429"/>
      <c r="L2" s="429"/>
      <c r="M2" s="429"/>
      <c r="N2" s="429"/>
      <c r="O2" s="429"/>
    </row>
    <row r="3" spans="1:15" ht="32.1" customHeight="1" x14ac:dyDescent="0.2">
      <c r="A3" s="430" t="s">
        <v>49</v>
      </c>
      <c r="B3" s="432" t="s">
        <v>91</v>
      </c>
      <c r="C3" s="433"/>
      <c r="D3" s="436" t="s">
        <v>50</v>
      </c>
      <c r="E3" s="436"/>
      <c r="F3" s="436"/>
      <c r="G3" s="436"/>
      <c r="H3" s="436"/>
      <c r="I3" s="436"/>
      <c r="J3" s="437" t="s">
        <v>92</v>
      </c>
      <c r="K3" s="436"/>
      <c r="L3" s="436"/>
      <c r="M3" s="436"/>
      <c r="N3" s="436"/>
      <c r="O3" s="436"/>
    </row>
    <row r="4" spans="1:15" ht="26.25" customHeight="1" x14ac:dyDescent="0.2">
      <c r="A4" s="431"/>
      <c r="B4" s="434"/>
      <c r="C4" s="435"/>
      <c r="D4" s="8" t="s">
        <v>51</v>
      </c>
      <c r="E4" s="8" t="s">
        <v>52</v>
      </c>
      <c r="F4" s="13" t="s">
        <v>53</v>
      </c>
      <c r="G4" s="13" t="s">
        <v>54</v>
      </c>
      <c r="H4" s="8" t="s">
        <v>55</v>
      </c>
      <c r="I4" s="8" t="s">
        <v>46</v>
      </c>
      <c r="J4" s="8" t="s">
        <v>51</v>
      </c>
      <c r="K4" s="8" t="s">
        <v>52</v>
      </c>
      <c r="L4" s="13" t="s">
        <v>53</v>
      </c>
      <c r="M4" s="13" t="s">
        <v>54</v>
      </c>
      <c r="N4" s="8" t="s">
        <v>55</v>
      </c>
      <c r="O4" s="8" t="s">
        <v>46</v>
      </c>
    </row>
    <row r="5" spans="1:15" ht="11.25" customHeight="1" x14ac:dyDescent="0.2">
      <c r="A5" s="425" t="s">
        <v>56</v>
      </c>
      <c r="B5" s="7" t="s">
        <v>57</v>
      </c>
      <c r="C5" s="8" t="s">
        <v>58</v>
      </c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</row>
    <row r="6" spans="1:15" ht="11.25" customHeight="1" x14ac:dyDescent="0.2">
      <c r="A6" s="426"/>
      <c r="B6" s="7" t="s">
        <v>57</v>
      </c>
      <c r="C6" s="8" t="s">
        <v>59</v>
      </c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</row>
    <row r="7" spans="1:15" ht="11.25" customHeight="1" x14ac:dyDescent="0.2">
      <c r="A7" s="426"/>
      <c r="B7" s="7" t="s">
        <v>60</v>
      </c>
      <c r="C7" s="8" t="s">
        <v>58</v>
      </c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</row>
    <row r="8" spans="1:15" ht="11.25" customHeight="1" x14ac:dyDescent="0.2">
      <c r="A8" s="426"/>
      <c r="B8" s="7" t="s">
        <v>60</v>
      </c>
      <c r="C8" s="8" t="s">
        <v>59</v>
      </c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</row>
    <row r="9" spans="1:15" ht="11.25" customHeight="1" x14ac:dyDescent="0.2">
      <c r="A9" s="426"/>
      <c r="B9" s="7" t="s">
        <v>61</v>
      </c>
      <c r="C9" s="8" t="s">
        <v>58</v>
      </c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</row>
    <row r="10" spans="1:15" ht="11.25" customHeight="1" x14ac:dyDescent="0.2">
      <c r="A10" s="426"/>
      <c r="B10" s="7" t="s">
        <v>61</v>
      </c>
      <c r="C10" s="8" t="s">
        <v>59</v>
      </c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</row>
    <row r="11" spans="1:15" ht="11.25" customHeight="1" x14ac:dyDescent="0.2">
      <c r="A11" s="426"/>
      <c r="B11" s="7" t="s">
        <v>62</v>
      </c>
      <c r="C11" s="8" t="s">
        <v>58</v>
      </c>
      <c r="D11" s="10">
        <v>70</v>
      </c>
      <c r="E11" s="10">
        <v>11</v>
      </c>
      <c r="F11" s="10">
        <v>7</v>
      </c>
      <c r="G11" s="10">
        <v>38</v>
      </c>
      <c r="H11" s="10">
        <v>5</v>
      </c>
      <c r="I11" s="10">
        <v>131</v>
      </c>
      <c r="J11" s="11">
        <v>7317</v>
      </c>
      <c r="K11" s="11">
        <v>1150</v>
      </c>
      <c r="L11" s="10">
        <v>732</v>
      </c>
      <c r="M11" s="11">
        <v>3972</v>
      </c>
      <c r="N11" s="10">
        <v>523</v>
      </c>
      <c r="O11" s="11">
        <v>13694</v>
      </c>
    </row>
    <row r="12" spans="1:15" ht="11.25" customHeight="1" x14ac:dyDescent="0.2">
      <c r="A12" s="426"/>
      <c r="B12" s="7" t="s">
        <v>62</v>
      </c>
      <c r="C12" s="8" t="s">
        <v>59</v>
      </c>
      <c r="D12" s="10">
        <v>54</v>
      </c>
      <c r="E12" s="10">
        <v>14</v>
      </c>
      <c r="F12" s="10">
        <v>20</v>
      </c>
      <c r="G12" s="10">
        <v>32</v>
      </c>
      <c r="H12" s="10">
        <v>9</v>
      </c>
      <c r="I12" s="10">
        <v>129</v>
      </c>
      <c r="J12" s="11">
        <v>10278</v>
      </c>
      <c r="K12" s="11">
        <v>2665</v>
      </c>
      <c r="L12" s="11">
        <v>3806</v>
      </c>
      <c r="M12" s="11">
        <v>6090</v>
      </c>
      <c r="N12" s="11">
        <v>1713</v>
      </c>
      <c r="O12" s="11">
        <v>24552</v>
      </c>
    </row>
    <row r="13" spans="1:15" ht="11.25" customHeight="1" x14ac:dyDescent="0.2">
      <c r="A13" s="426"/>
      <c r="B13" s="7" t="s">
        <v>63</v>
      </c>
      <c r="C13" s="8" t="s">
        <v>58</v>
      </c>
      <c r="D13" s="11">
        <v>2617</v>
      </c>
      <c r="E13" s="10">
        <v>838</v>
      </c>
      <c r="F13" s="10">
        <v>710</v>
      </c>
      <c r="G13" s="11">
        <v>1300</v>
      </c>
      <c r="H13" s="10">
        <v>136</v>
      </c>
      <c r="I13" s="11">
        <v>5601</v>
      </c>
      <c r="J13" s="11">
        <v>250517</v>
      </c>
      <c r="K13" s="11">
        <v>80219</v>
      </c>
      <c r="L13" s="11">
        <v>67966</v>
      </c>
      <c r="M13" s="11">
        <v>124445</v>
      </c>
      <c r="N13" s="11">
        <v>13019</v>
      </c>
      <c r="O13" s="11">
        <v>536166</v>
      </c>
    </row>
    <row r="14" spans="1:15" ht="11.25" customHeight="1" x14ac:dyDescent="0.2">
      <c r="A14" s="426"/>
      <c r="B14" s="7" t="s">
        <v>64</v>
      </c>
      <c r="C14" s="8" t="s">
        <v>59</v>
      </c>
      <c r="D14" s="11">
        <v>3078</v>
      </c>
      <c r="E14" s="10">
        <v>904</v>
      </c>
      <c r="F14" s="10">
        <v>767</v>
      </c>
      <c r="G14" s="11">
        <v>1473</v>
      </c>
      <c r="H14" s="10">
        <v>163</v>
      </c>
      <c r="I14" s="11">
        <v>6385</v>
      </c>
      <c r="J14" s="11">
        <v>588178</v>
      </c>
      <c r="K14" s="11">
        <v>172746</v>
      </c>
      <c r="L14" s="11">
        <v>146567</v>
      </c>
      <c r="M14" s="11">
        <v>281477</v>
      </c>
      <c r="N14" s="11">
        <v>31148</v>
      </c>
      <c r="O14" s="11">
        <v>1220116</v>
      </c>
    </row>
    <row r="15" spans="1:15" ht="11.25" customHeight="1" x14ac:dyDescent="0.2">
      <c r="A15" s="426"/>
      <c r="B15" s="7" t="s">
        <v>65</v>
      </c>
      <c r="C15" s="8" t="s">
        <v>58</v>
      </c>
      <c r="D15" s="10">
        <v>611</v>
      </c>
      <c r="E15" s="10">
        <v>211</v>
      </c>
      <c r="F15" s="10">
        <v>117</v>
      </c>
      <c r="G15" s="10">
        <v>375</v>
      </c>
      <c r="H15" s="10">
        <v>24</v>
      </c>
      <c r="I15" s="11">
        <v>1338</v>
      </c>
      <c r="J15" s="11">
        <v>104578</v>
      </c>
      <c r="K15" s="11">
        <v>36115</v>
      </c>
      <c r="L15" s="11">
        <v>20026</v>
      </c>
      <c r="M15" s="11">
        <v>64185</v>
      </c>
      <c r="N15" s="11">
        <v>4108</v>
      </c>
      <c r="O15" s="11">
        <v>229012</v>
      </c>
    </row>
    <row r="16" spans="1:15" ht="11.25" customHeight="1" x14ac:dyDescent="0.2">
      <c r="A16" s="426"/>
      <c r="B16" s="7" t="s">
        <v>66</v>
      </c>
      <c r="C16" s="8" t="s">
        <v>59</v>
      </c>
      <c r="D16" s="11">
        <v>1648</v>
      </c>
      <c r="E16" s="10">
        <v>519</v>
      </c>
      <c r="F16" s="10">
        <v>332</v>
      </c>
      <c r="G16" s="11">
        <v>1049</v>
      </c>
      <c r="H16" s="10">
        <v>63</v>
      </c>
      <c r="I16" s="11">
        <v>3611</v>
      </c>
      <c r="J16" s="11">
        <v>349297</v>
      </c>
      <c r="K16" s="11">
        <v>110003</v>
      </c>
      <c r="L16" s="11">
        <v>70368</v>
      </c>
      <c r="M16" s="11">
        <v>222337</v>
      </c>
      <c r="N16" s="11">
        <v>13353</v>
      </c>
      <c r="O16" s="11">
        <v>765358</v>
      </c>
    </row>
    <row r="17" spans="1:15" ht="11.25" customHeight="1" x14ac:dyDescent="0.2">
      <c r="A17" s="427"/>
      <c r="B17" s="428" t="s">
        <v>46</v>
      </c>
      <c r="C17" s="428"/>
      <c r="D17" s="11">
        <v>8078</v>
      </c>
      <c r="E17" s="11">
        <v>2497</v>
      </c>
      <c r="F17" s="11">
        <v>1953</v>
      </c>
      <c r="G17" s="11">
        <v>4267</v>
      </c>
      <c r="H17" s="10">
        <v>400</v>
      </c>
      <c r="I17" s="14">
        <v>17195</v>
      </c>
      <c r="J17" s="11">
        <v>1310165</v>
      </c>
      <c r="K17" s="11">
        <v>402898</v>
      </c>
      <c r="L17" s="11">
        <v>309465</v>
      </c>
      <c r="M17" s="11">
        <v>702506</v>
      </c>
      <c r="N17" s="11">
        <v>63864</v>
      </c>
      <c r="O17" s="16">
        <v>2788898</v>
      </c>
    </row>
    <row r="18" spans="1:15" ht="11.25" customHeight="1" x14ac:dyDescent="0.2">
      <c r="A18" s="425" t="s">
        <v>67</v>
      </c>
      <c r="B18" s="7" t="s">
        <v>57</v>
      </c>
      <c r="C18" s="8" t="s">
        <v>58</v>
      </c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</row>
    <row r="19" spans="1:15" ht="11.25" customHeight="1" x14ac:dyDescent="0.2">
      <c r="A19" s="426"/>
      <c r="B19" s="7" t="s">
        <v>57</v>
      </c>
      <c r="C19" s="8" t="s">
        <v>59</v>
      </c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</row>
    <row r="20" spans="1:15" ht="11.25" customHeight="1" x14ac:dyDescent="0.2">
      <c r="A20" s="426"/>
      <c r="B20" s="7" t="s">
        <v>60</v>
      </c>
      <c r="C20" s="8" t="s">
        <v>58</v>
      </c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</row>
    <row r="21" spans="1:15" ht="11.25" customHeight="1" x14ac:dyDescent="0.2">
      <c r="A21" s="426"/>
      <c r="B21" s="7" t="s">
        <v>60</v>
      </c>
      <c r="C21" s="8" t="s">
        <v>59</v>
      </c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</row>
    <row r="22" spans="1:15" ht="11.25" customHeight="1" x14ac:dyDescent="0.2">
      <c r="A22" s="426"/>
      <c r="B22" s="7" t="s">
        <v>61</v>
      </c>
      <c r="C22" s="8" t="s">
        <v>58</v>
      </c>
      <c r="D22" s="10">
        <v>25</v>
      </c>
      <c r="E22" s="10">
        <v>9</v>
      </c>
      <c r="F22" s="10">
        <v>6</v>
      </c>
      <c r="G22" s="10">
        <v>7</v>
      </c>
      <c r="H22" s="10">
        <v>4</v>
      </c>
      <c r="I22" s="10">
        <v>51</v>
      </c>
      <c r="J22" s="11">
        <v>7605</v>
      </c>
      <c r="K22" s="11">
        <v>2738</v>
      </c>
      <c r="L22" s="11">
        <v>1825</v>
      </c>
      <c r="M22" s="11">
        <v>2129</v>
      </c>
      <c r="N22" s="11">
        <v>1217</v>
      </c>
      <c r="O22" s="11">
        <v>15514</v>
      </c>
    </row>
    <row r="23" spans="1:15" ht="11.25" customHeight="1" x14ac:dyDescent="0.2">
      <c r="A23" s="426"/>
      <c r="B23" s="7" t="s">
        <v>61</v>
      </c>
      <c r="C23" s="8" t="s">
        <v>59</v>
      </c>
      <c r="D23" s="10">
        <v>82</v>
      </c>
      <c r="E23" s="10">
        <v>17</v>
      </c>
      <c r="F23" s="10">
        <v>53</v>
      </c>
      <c r="G23" s="10">
        <v>19</v>
      </c>
      <c r="H23" s="10">
        <v>14</v>
      </c>
      <c r="I23" s="10">
        <v>185</v>
      </c>
      <c r="J23" s="11">
        <v>26285</v>
      </c>
      <c r="K23" s="11">
        <v>5449</v>
      </c>
      <c r="L23" s="11">
        <v>16989</v>
      </c>
      <c r="M23" s="11">
        <v>6090</v>
      </c>
      <c r="N23" s="11">
        <v>4488</v>
      </c>
      <c r="O23" s="11">
        <v>59301</v>
      </c>
    </row>
    <row r="24" spans="1:15" ht="11.25" customHeight="1" x14ac:dyDescent="0.2">
      <c r="A24" s="426"/>
      <c r="B24" s="7" t="s">
        <v>62</v>
      </c>
      <c r="C24" s="8" t="s">
        <v>58</v>
      </c>
      <c r="D24" s="10">
        <v>170</v>
      </c>
      <c r="E24" s="10">
        <v>71</v>
      </c>
      <c r="F24" s="10">
        <v>77</v>
      </c>
      <c r="G24" s="10">
        <v>45</v>
      </c>
      <c r="H24" s="10">
        <v>119</v>
      </c>
      <c r="I24" s="10">
        <v>482</v>
      </c>
      <c r="J24" s="11">
        <v>17769</v>
      </c>
      <c r="K24" s="11">
        <v>7421</v>
      </c>
      <c r="L24" s="11">
        <v>8048</v>
      </c>
      <c r="M24" s="11">
        <v>4704</v>
      </c>
      <c r="N24" s="11">
        <v>12438</v>
      </c>
      <c r="O24" s="11">
        <v>50380</v>
      </c>
    </row>
    <row r="25" spans="1:15" ht="11.25" customHeight="1" x14ac:dyDescent="0.2">
      <c r="A25" s="426"/>
      <c r="B25" s="7" t="s">
        <v>62</v>
      </c>
      <c r="C25" s="8" t="s">
        <v>59</v>
      </c>
      <c r="D25" s="10">
        <v>622</v>
      </c>
      <c r="E25" s="10">
        <v>254</v>
      </c>
      <c r="F25" s="10">
        <v>409</v>
      </c>
      <c r="G25" s="10">
        <v>180</v>
      </c>
      <c r="H25" s="10">
        <v>345</v>
      </c>
      <c r="I25" s="11">
        <v>1810</v>
      </c>
      <c r="J25" s="11">
        <v>118382</v>
      </c>
      <c r="K25" s="11">
        <v>48342</v>
      </c>
      <c r="L25" s="11">
        <v>77843</v>
      </c>
      <c r="M25" s="11">
        <v>34258</v>
      </c>
      <c r="N25" s="11">
        <v>65662</v>
      </c>
      <c r="O25" s="11">
        <v>344487</v>
      </c>
    </row>
    <row r="26" spans="1:15" ht="11.25" customHeight="1" x14ac:dyDescent="0.2">
      <c r="A26" s="426"/>
      <c r="B26" s="7" t="s">
        <v>63</v>
      </c>
      <c r="C26" s="8" t="s">
        <v>58</v>
      </c>
      <c r="D26" s="10">
        <v>287</v>
      </c>
      <c r="E26" s="10">
        <v>85</v>
      </c>
      <c r="F26" s="10">
        <v>136</v>
      </c>
      <c r="G26" s="10">
        <v>54</v>
      </c>
      <c r="H26" s="10">
        <v>105</v>
      </c>
      <c r="I26" s="10">
        <v>667</v>
      </c>
      <c r="J26" s="11">
        <v>27474</v>
      </c>
      <c r="K26" s="11">
        <v>8137</v>
      </c>
      <c r="L26" s="11">
        <v>13019</v>
      </c>
      <c r="M26" s="11">
        <v>5169</v>
      </c>
      <c r="N26" s="11">
        <v>10051</v>
      </c>
      <c r="O26" s="11">
        <v>63850</v>
      </c>
    </row>
    <row r="27" spans="1:15" ht="11.25" customHeight="1" x14ac:dyDescent="0.2">
      <c r="A27" s="426"/>
      <c r="B27" s="7" t="s">
        <v>64</v>
      </c>
      <c r="C27" s="8" t="s">
        <v>59</v>
      </c>
      <c r="D27" s="10">
        <v>829</v>
      </c>
      <c r="E27" s="10">
        <v>242</v>
      </c>
      <c r="F27" s="10">
        <v>358</v>
      </c>
      <c r="G27" s="10">
        <v>169</v>
      </c>
      <c r="H27" s="10">
        <v>257</v>
      </c>
      <c r="I27" s="11">
        <v>1855</v>
      </c>
      <c r="J27" s="11">
        <v>158414</v>
      </c>
      <c r="K27" s="11">
        <v>46244</v>
      </c>
      <c r="L27" s="11">
        <v>68411</v>
      </c>
      <c r="M27" s="11">
        <v>32294</v>
      </c>
      <c r="N27" s="11">
        <v>49110</v>
      </c>
      <c r="O27" s="11">
        <v>354473</v>
      </c>
    </row>
    <row r="28" spans="1:15" ht="11.25" customHeight="1" x14ac:dyDescent="0.2">
      <c r="A28" s="426"/>
      <c r="B28" s="7" t="s">
        <v>65</v>
      </c>
      <c r="C28" s="8" t="s">
        <v>58</v>
      </c>
      <c r="D28" s="10">
        <v>2</v>
      </c>
      <c r="E28" s="9"/>
      <c r="F28" s="10">
        <v>3</v>
      </c>
      <c r="G28" s="9"/>
      <c r="H28" s="9"/>
      <c r="I28" s="10">
        <v>5</v>
      </c>
      <c r="J28" s="10">
        <v>342</v>
      </c>
      <c r="K28" s="9"/>
      <c r="L28" s="10">
        <v>513</v>
      </c>
      <c r="M28" s="9"/>
      <c r="N28" s="9"/>
      <c r="O28" s="10">
        <v>855</v>
      </c>
    </row>
    <row r="29" spans="1:15" ht="11.25" customHeight="1" x14ac:dyDescent="0.2">
      <c r="A29" s="426"/>
      <c r="B29" s="7" t="s">
        <v>66</v>
      </c>
      <c r="C29" s="8" t="s">
        <v>59</v>
      </c>
      <c r="D29" s="10">
        <v>8</v>
      </c>
      <c r="E29" s="10">
        <v>1</v>
      </c>
      <c r="F29" s="10">
        <v>3</v>
      </c>
      <c r="G29" s="10">
        <v>4</v>
      </c>
      <c r="H29" s="9"/>
      <c r="I29" s="10">
        <v>16</v>
      </c>
      <c r="J29" s="11">
        <v>1696</v>
      </c>
      <c r="K29" s="10">
        <v>212</v>
      </c>
      <c r="L29" s="10">
        <v>636</v>
      </c>
      <c r="M29" s="10">
        <v>848</v>
      </c>
      <c r="N29" s="9"/>
      <c r="O29" s="11">
        <v>3392</v>
      </c>
    </row>
    <row r="30" spans="1:15" ht="11.25" customHeight="1" x14ac:dyDescent="0.2">
      <c r="A30" s="427"/>
      <c r="B30" s="428" t="s">
        <v>46</v>
      </c>
      <c r="C30" s="428"/>
      <c r="D30" s="11">
        <v>2025</v>
      </c>
      <c r="E30" s="10">
        <v>679</v>
      </c>
      <c r="F30" s="11">
        <v>1045</v>
      </c>
      <c r="G30" s="10">
        <v>478</v>
      </c>
      <c r="H30" s="10">
        <v>844</v>
      </c>
      <c r="I30" s="14">
        <v>5071</v>
      </c>
      <c r="J30" s="11">
        <v>357967</v>
      </c>
      <c r="K30" s="11">
        <v>118543</v>
      </c>
      <c r="L30" s="11">
        <v>187284</v>
      </c>
      <c r="M30" s="11">
        <v>85492</v>
      </c>
      <c r="N30" s="11">
        <v>142966</v>
      </c>
      <c r="O30" s="16">
        <v>892252</v>
      </c>
    </row>
    <row r="31" spans="1:15" ht="11.25" customHeight="1" x14ac:dyDescent="0.2">
      <c r="A31" s="425" t="s">
        <v>68</v>
      </c>
      <c r="B31" s="7" t="s">
        <v>57</v>
      </c>
      <c r="C31" s="8" t="s">
        <v>58</v>
      </c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</row>
    <row r="32" spans="1:15" ht="11.25" customHeight="1" x14ac:dyDescent="0.2">
      <c r="A32" s="426"/>
      <c r="B32" s="7" t="s">
        <v>57</v>
      </c>
      <c r="C32" s="8" t="s">
        <v>59</v>
      </c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</row>
    <row r="33" spans="1:15" ht="11.25" customHeight="1" x14ac:dyDescent="0.2">
      <c r="A33" s="426"/>
      <c r="B33" s="7" t="s">
        <v>60</v>
      </c>
      <c r="C33" s="8" t="s">
        <v>58</v>
      </c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</row>
    <row r="34" spans="1:15" ht="11.25" customHeight="1" x14ac:dyDescent="0.2">
      <c r="A34" s="426"/>
      <c r="B34" s="7" t="s">
        <v>60</v>
      </c>
      <c r="C34" s="8" t="s">
        <v>59</v>
      </c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</row>
    <row r="35" spans="1:15" ht="11.25" customHeight="1" x14ac:dyDescent="0.2">
      <c r="A35" s="426"/>
      <c r="B35" s="7" t="s">
        <v>61</v>
      </c>
      <c r="C35" s="8" t="s">
        <v>58</v>
      </c>
      <c r="D35" s="9"/>
      <c r="E35" s="9"/>
      <c r="F35" s="10">
        <v>1</v>
      </c>
      <c r="G35" s="9"/>
      <c r="H35" s="9"/>
      <c r="I35" s="10">
        <v>1</v>
      </c>
      <c r="J35" s="9"/>
      <c r="K35" s="9"/>
      <c r="L35" s="10">
        <v>304</v>
      </c>
      <c r="M35" s="9"/>
      <c r="N35" s="9"/>
      <c r="O35" s="10">
        <v>304</v>
      </c>
    </row>
    <row r="36" spans="1:15" ht="11.25" customHeight="1" x14ac:dyDescent="0.2">
      <c r="A36" s="426"/>
      <c r="B36" s="7" t="s">
        <v>61</v>
      </c>
      <c r="C36" s="8" t="s">
        <v>59</v>
      </c>
      <c r="D36" s="9"/>
      <c r="E36" s="9"/>
      <c r="F36" s="9"/>
      <c r="G36" s="9"/>
      <c r="H36" s="10">
        <v>1</v>
      </c>
      <c r="I36" s="10">
        <v>1</v>
      </c>
      <c r="J36" s="9"/>
      <c r="K36" s="9"/>
      <c r="L36" s="9"/>
      <c r="M36" s="9"/>
      <c r="N36" s="10">
        <v>321</v>
      </c>
      <c r="O36" s="10">
        <v>321</v>
      </c>
    </row>
    <row r="37" spans="1:15" ht="11.25" customHeight="1" x14ac:dyDescent="0.2">
      <c r="A37" s="426"/>
      <c r="B37" s="7" t="s">
        <v>62</v>
      </c>
      <c r="C37" s="8" t="s">
        <v>58</v>
      </c>
      <c r="D37" s="10">
        <v>426</v>
      </c>
      <c r="E37" s="10">
        <v>47</v>
      </c>
      <c r="F37" s="10">
        <v>82</v>
      </c>
      <c r="G37" s="10">
        <v>18</v>
      </c>
      <c r="H37" s="10">
        <v>11</v>
      </c>
      <c r="I37" s="10">
        <v>584</v>
      </c>
      <c r="J37" s="11">
        <v>44527</v>
      </c>
      <c r="K37" s="11">
        <v>4913</v>
      </c>
      <c r="L37" s="11">
        <v>8571</v>
      </c>
      <c r="M37" s="11">
        <v>1881</v>
      </c>
      <c r="N37" s="11">
        <v>1150</v>
      </c>
      <c r="O37" s="11">
        <v>61042</v>
      </c>
    </row>
    <row r="38" spans="1:15" ht="11.25" customHeight="1" x14ac:dyDescent="0.2">
      <c r="A38" s="426"/>
      <c r="B38" s="7" t="s">
        <v>62</v>
      </c>
      <c r="C38" s="8" t="s">
        <v>59</v>
      </c>
      <c r="D38" s="10">
        <v>379</v>
      </c>
      <c r="E38" s="10">
        <v>60</v>
      </c>
      <c r="F38" s="10">
        <v>93</v>
      </c>
      <c r="G38" s="10">
        <v>35</v>
      </c>
      <c r="H38" s="10">
        <v>29</v>
      </c>
      <c r="I38" s="10">
        <v>596</v>
      </c>
      <c r="J38" s="11">
        <v>72133</v>
      </c>
      <c r="K38" s="11">
        <v>11419</v>
      </c>
      <c r="L38" s="11">
        <v>17700</v>
      </c>
      <c r="M38" s="11">
        <v>6661</v>
      </c>
      <c r="N38" s="11">
        <v>5519</v>
      </c>
      <c r="O38" s="11">
        <v>113432</v>
      </c>
    </row>
    <row r="39" spans="1:15" ht="11.25" customHeight="1" x14ac:dyDescent="0.2">
      <c r="A39" s="426"/>
      <c r="B39" s="7" t="s">
        <v>63</v>
      </c>
      <c r="C39" s="8" t="s">
        <v>58</v>
      </c>
      <c r="D39" s="11">
        <v>16450</v>
      </c>
      <c r="E39" s="11">
        <v>2003</v>
      </c>
      <c r="F39" s="11">
        <v>3004</v>
      </c>
      <c r="G39" s="11">
        <v>1182</v>
      </c>
      <c r="H39" s="10">
        <v>642</v>
      </c>
      <c r="I39" s="11">
        <v>23281</v>
      </c>
      <c r="J39" s="11">
        <v>1574708</v>
      </c>
      <c r="K39" s="11">
        <v>191741</v>
      </c>
      <c r="L39" s="11">
        <v>287564</v>
      </c>
      <c r="M39" s="11">
        <v>113149</v>
      </c>
      <c r="N39" s="11">
        <v>61457</v>
      </c>
      <c r="O39" s="11">
        <v>2228619</v>
      </c>
    </row>
    <row r="40" spans="1:15" ht="11.25" customHeight="1" x14ac:dyDescent="0.2">
      <c r="A40" s="426"/>
      <c r="B40" s="7" t="s">
        <v>64</v>
      </c>
      <c r="C40" s="8" t="s">
        <v>59</v>
      </c>
      <c r="D40" s="11">
        <v>17626</v>
      </c>
      <c r="E40" s="11">
        <v>1992</v>
      </c>
      <c r="F40" s="11">
        <v>3646</v>
      </c>
      <c r="G40" s="11">
        <v>1354</v>
      </c>
      <c r="H40" s="10">
        <v>810</v>
      </c>
      <c r="I40" s="11">
        <v>25428</v>
      </c>
      <c r="J40" s="11">
        <v>3368171</v>
      </c>
      <c r="K40" s="11">
        <v>380653</v>
      </c>
      <c r="L40" s="11">
        <v>696718</v>
      </c>
      <c r="M40" s="11">
        <v>258737</v>
      </c>
      <c r="N40" s="11">
        <v>154784</v>
      </c>
      <c r="O40" s="11">
        <v>4859063</v>
      </c>
    </row>
    <row r="41" spans="1:15" ht="11.25" customHeight="1" x14ac:dyDescent="0.2">
      <c r="A41" s="426"/>
      <c r="B41" s="7" t="s">
        <v>65</v>
      </c>
      <c r="C41" s="8" t="s">
        <v>58</v>
      </c>
      <c r="D41" s="11">
        <v>6839</v>
      </c>
      <c r="E41" s="10">
        <v>474</v>
      </c>
      <c r="F41" s="10">
        <v>643</v>
      </c>
      <c r="G41" s="10">
        <v>208</v>
      </c>
      <c r="H41" s="10">
        <v>136</v>
      </c>
      <c r="I41" s="11">
        <v>8300</v>
      </c>
      <c r="J41" s="11">
        <v>1170559</v>
      </c>
      <c r="K41" s="11">
        <v>81130</v>
      </c>
      <c r="L41" s="11">
        <v>110055</v>
      </c>
      <c r="M41" s="11">
        <v>35601</v>
      </c>
      <c r="N41" s="11">
        <v>23278</v>
      </c>
      <c r="O41" s="11">
        <v>1420623</v>
      </c>
    </row>
    <row r="42" spans="1:15" ht="11.25" customHeight="1" x14ac:dyDescent="0.2">
      <c r="A42" s="426"/>
      <c r="B42" s="7" t="s">
        <v>66</v>
      </c>
      <c r="C42" s="8" t="s">
        <v>59</v>
      </c>
      <c r="D42" s="11">
        <v>15999</v>
      </c>
      <c r="E42" s="10">
        <v>861</v>
      </c>
      <c r="F42" s="11">
        <v>1892</v>
      </c>
      <c r="G42" s="10">
        <v>474</v>
      </c>
      <c r="H42" s="10">
        <v>404</v>
      </c>
      <c r="I42" s="11">
        <v>19630</v>
      </c>
      <c r="J42" s="11">
        <v>3391017</v>
      </c>
      <c r="K42" s="11">
        <v>182491</v>
      </c>
      <c r="L42" s="11">
        <v>401013</v>
      </c>
      <c r="M42" s="11">
        <v>100465</v>
      </c>
      <c r="N42" s="11">
        <v>85629</v>
      </c>
      <c r="O42" s="11">
        <v>4160615</v>
      </c>
    </row>
    <row r="43" spans="1:15" ht="11.25" customHeight="1" x14ac:dyDescent="0.2">
      <c r="A43" s="427"/>
      <c r="B43" s="428" t="s">
        <v>46</v>
      </c>
      <c r="C43" s="428"/>
      <c r="D43" s="11">
        <v>57719</v>
      </c>
      <c r="E43" s="11">
        <v>5437</v>
      </c>
      <c r="F43" s="11">
        <v>9361</v>
      </c>
      <c r="G43" s="11">
        <v>3271</v>
      </c>
      <c r="H43" s="11">
        <v>2033</v>
      </c>
      <c r="I43" s="14">
        <v>77821</v>
      </c>
      <c r="J43" s="11">
        <v>9621115</v>
      </c>
      <c r="K43" s="11">
        <v>852347</v>
      </c>
      <c r="L43" s="11">
        <v>1521925</v>
      </c>
      <c r="M43" s="11">
        <v>516494</v>
      </c>
      <c r="N43" s="11">
        <v>332138</v>
      </c>
      <c r="O43" s="16">
        <v>12844019</v>
      </c>
    </row>
    <row r="44" spans="1:15" ht="11.25" customHeight="1" x14ac:dyDescent="0.2">
      <c r="A44" s="425" t="s">
        <v>69</v>
      </c>
      <c r="B44" s="7" t="s">
        <v>57</v>
      </c>
      <c r="C44" s="8" t="s">
        <v>58</v>
      </c>
      <c r="D44" s="10">
        <v>16</v>
      </c>
      <c r="E44" s="9"/>
      <c r="F44" s="9"/>
      <c r="G44" s="10">
        <v>1</v>
      </c>
      <c r="H44" s="10">
        <v>1</v>
      </c>
      <c r="I44" s="10">
        <v>18</v>
      </c>
      <c r="J44" s="11">
        <v>7454</v>
      </c>
      <c r="K44" s="9"/>
      <c r="L44" s="9"/>
      <c r="M44" s="10">
        <v>466</v>
      </c>
      <c r="N44" s="10">
        <v>466</v>
      </c>
      <c r="O44" s="11">
        <v>8386</v>
      </c>
    </row>
    <row r="45" spans="1:15" ht="11.25" customHeight="1" x14ac:dyDescent="0.2">
      <c r="A45" s="426"/>
      <c r="B45" s="7" t="s">
        <v>57</v>
      </c>
      <c r="C45" s="8" t="s">
        <v>59</v>
      </c>
      <c r="D45" s="10">
        <v>13</v>
      </c>
      <c r="E45" s="10">
        <v>1</v>
      </c>
      <c r="F45" s="10">
        <v>1</v>
      </c>
      <c r="G45" s="9"/>
      <c r="H45" s="9"/>
      <c r="I45" s="10">
        <v>15</v>
      </c>
      <c r="J45" s="11">
        <v>5874</v>
      </c>
      <c r="K45" s="10">
        <v>452</v>
      </c>
      <c r="L45" s="10">
        <v>452</v>
      </c>
      <c r="M45" s="9"/>
      <c r="N45" s="9"/>
      <c r="O45" s="11">
        <v>6778</v>
      </c>
    </row>
    <row r="46" spans="1:15" ht="11.25" customHeight="1" x14ac:dyDescent="0.2">
      <c r="A46" s="426"/>
      <c r="B46" s="7" t="s">
        <v>60</v>
      </c>
      <c r="C46" s="8" t="s">
        <v>58</v>
      </c>
      <c r="D46" s="10">
        <v>132</v>
      </c>
      <c r="E46" s="10">
        <v>5</v>
      </c>
      <c r="F46" s="10">
        <v>5</v>
      </c>
      <c r="G46" s="10">
        <v>7</v>
      </c>
      <c r="H46" s="10">
        <v>29</v>
      </c>
      <c r="I46" s="10">
        <v>178</v>
      </c>
      <c r="J46" s="11">
        <v>61169</v>
      </c>
      <c r="K46" s="11">
        <v>2317</v>
      </c>
      <c r="L46" s="11">
        <v>2317</v>
      </c>
      <c r="M46" s="11">
        <v>3244</v>
      </c>
      <c r="N46" s="11">
        <v>13439</v>
      </c>
      <c r="O46" s="11">
        <v>82486</v>
      </c>
    </row>
    <row r="47" spans="1:15" ht="11.25" customHeight="1" x14ac:dyDescent="0.2">
      <c r="A47" s="426"/>
      <c r="B47" s="7" t="s">
        <v>60</v>
      </c>
      <c r="C47" s="8" t="s">
        <v>59</v>
      </c>
      <c r="D47" s="10">
        <v>114</v>
      </c>
      <c r="E47" s="10">
        <v>2</v>
      </c>
      <c r="F47" s="10">
        <v>3</v>
      </c>
      <c r="G47" s="10">
        <v>11</v>
      </c>
      <c r="H47" s="10">
        <v>29</v>
      </c>
      <c r="I47" s="10">
        <v>159</v>
      </c>
      <c r="J47" s="11">
        <v>51506</v>
      </c>
      <c r="K47" s="10">
        <v>904</v>
      </c>
      <c r="L47" s="11">
        <v>1355</v>
      </c>
      <c r="M47" s="11">
        <v>4970</v>
      </c>
      <c r="N47" s="11">
        <v>13102</v>
      </c>
      <c r="O47" s="11">
        <v>71837</v>
      </c>
    </row>
    <row r="48" spans="1:15" ht="11.25" customHeight="1" x14ac:dyDescent="0.2">
      <c r="A48" s="426"/>
      <c r="B48" s="7" t="s">
        <v>61</v>
      </c>
      <c r="C48" s="8" t="s">
        <v>58</v>
      </c>
      <c r="D48" s="10">
        <v>958</v>
      </c>
      <c r="E48" s="10">
        <v>140</v>
      </c>
      <c r="F48" s="10">
        <v>283</v>
      </c>
      <c r="G48" s="10">
        <v>175</v>
      </c>
      <c r="H48" s="10">
        <v>164</v>
      </c>
      <c r="I48" s="11">
        <v>1720</v>
      </c>
      <c r="J48" s="11">
        <v>291412</v>
      </c>
      <c r="K48" s="11">
        <v>42586</v>
      </c>
      <c r="L48" s="11">
        <v>86085</v>
      </c>
      <c r="M48" s="11">
        <v>53233</v>
      </c>
      <c r="N48" s="11">
        <v>49887</v>
      </c>
      <c r="O48" s="11">
        <v>523203</v>
      </c>
    </row>
    <row r="49" spans="1:15" ht="11.25" customHeight="1" x14ac:dyDescent="0.2">
      <c r="A49" s="426"/>
      <c r="B49" s="7" t="s">
        <v>61</v>
      </c>
      <c r="C49" s="8" t="s">
        <v>59</v>
      </c>
      <c r="D49" s="11">
        <v>1139</v>
      </c>
      <c r="E49" s="10">
        <v>186</v>
      </c>
      <c r="F49" s="10">
        <v>523</v>
      </c>
      <c r="G49" s="10">
        <v>253</v>
      </c>
      <c r="H49" s="10">
        <v>211</v>
      </c>
      <c r="I49" s="11">
        <v>2312</v>
      </c>
      <c r="J49" s="11">
        <v>365107</v>
      </c>
      <c r="K49" s="11">
        <v>59622</v>
      </c>
      <c r="L49" s="11">
        <v>167648</v>
      </c>
      <c r="M49" s="11">
        <v>81099</v>
      </c>
      <c r="N49" s="11">
        <v>67636</v>
      </c>
      <c r="O49" s="11">
        <v>741112</v>
      </c>
    </row>
    <row r="50" spans="1:15" ht="11.25" customHeight="1" x14ac:dyDescent="0.2">
      <c r="A50" s="426"/>
      <c r="B50" s="7" t="s">
        <v>62</v>
      </c>
      <c r="C50" s="8" t="s">
        <v>58</v>
      </c>
      <c r="D50" s="11">
        <v>1258</v>
      </c>
      <c r="E50" s="10">
        <v>301</v>
      </c>
      <c r="F50" s="10">
        <v>807</v>
      </c>
      <c r="G50" s="10">
        <v>297</v>
      </c>
      <c r="H50" s="10">
        <v>232</v>
      </c>
      <c r="I50" s="11">
        <v>2895</v>
      </c>
      <c r="J50" s="11">
        <v>131491</v>
      </c>
      <c r="K50" s="11">
        <v>31462</v>
      </c>
      <c r="L50" s="11">
        <v>84351</v>
      </c>
      <c r="M50" s="11">
        <v>31043</v>
      </c>
      <c r="N50" s="11">
        <v>24249</v>
      </c>
      <c r="O50" s="11">
        <v>302596</v>
      </c>
    </row>
    <row r="51" spans="1:15" ht="11.25" customHeight="1" x14ac:dyDescent="0.2">
      <c r="A51" s="426"/>
      <c r="B51" s="7" t="s">
        <v>62</v>
      </c>
      <c r="C51" s="8" t="s">
        <v>59</v>
      </c>
      <c r="D51" s="11">
        <v>1576</v>
      </c>
      <c r="E51" s="10">
        <v>485</v>
      </c>
      <c r="F51" s="11">
        <v>1171</v>
      </c>
      <c r="G51" s="10">
        <v>461</v>
      </c>
      <c r="H51" s="10">
        <v>384</v>
      </c>
      <c r="I51" s="11">
        <v>4077</v>
      </c>
      <c r="J51" s="11">
        <v>299952</v>
      </c>
      <c r="K51" s="11">
        <v>92307</v>
      </c>
      <c r="L51" s="11">
        <v>222870</v>
      </c>
      <c r="M51" s="11">
        <v>87740</v>
      </c>
      <c r="N51" s="11">
        <v>73085</v>
      </c>
      <c r="O51" s="11">
        <v>775954</v>
      </c>
    </row>
    <row r="52" spans="1:15" ht="11.25" customHeight="1" x14ac:dyDescent="0.2">
      <c r="A52" s="426"/>
      <c r="B52" s="7" t="s">
        <v>63</v>
      </c>
      <c r="C52" s="8" t="s">
        <v>58</v>
      </c>
      <c r="D52" s="11">
        <v>15719</v>
      </c>
      <c r="E52" s="11">
        <v>2982</v>
      </c>
      <c r="F52" s="11">
        <v>5343</v>
      </c>
      <c r="G52" s="11">
        <v>2091</v>
      </c>
      <c r="H52" s="11">
        <v>1804</v>
      </c>
      <c r="I52" s="11">
        <v>27939</v>
      </c>
      <c r="J52" s="11">
        <v>1504731</v>
      </c>
      <c r="K52" s="11">
        <v>285458</v>
      </c>
      <c r="L52" s="11">
        <v>511469</v>
      </c>
      <c r="M52" s="11">
        <v>200165</v>
      </c>
      <c r="N52" s="11">
        <v>172691</v>
      </c>
      <c r="O52" s="11">
        <v>2674514</v>
      </c>
    </row>
    <row r="53" spans="1:15" ht="11.25" customHeight="1" x14ac:dyDescent="0.2">
      <c r="A53" s="426"/>
      <c r="B53" s="7" t="s">
        <v>64</v>
      </c>
      <c r="C53" s="8" t="s">
        <v>59</v>
      </c>
      <c r="D53" s="11">
        <v>16712</v>
      </c>
      <c r="E53" s="11">
        <v>2879</v>
      </c>
      <c r="F53" s="11">
        <v>5762</v>
      </c>
      <c r="G53" s="11">
        <v>2211</v>
      </c>
      <c r="H53" s="11">
        <v>1986</v>
      </c>
      <c r="I53" s="11">
        <v>29550</v>
      </c>
      <c r="J53" s="11">
        <v>3193514</v>
      </c>
      <c r="K53" s="11">
        <v>550151</v>
      </c>
      <c r="L53" s="11">
        <v>1101067</v>
      </c>
      <c r="M53" s="11">
        <v>422502</v>
      </c>
      <c r="N53" s="11">
        <v>379507</v>
      </c>
      <c r="O53" s="11">
        <v>5646741</v>
      </c>
    </row>
    <row r="54" spans="1:15" ht="11.25" customHeight="1" x14ac:dyDescent="0.2">
      <c r="A54" s="426"/>
      <c r="B54" s="7" t="s">
        <v>65</v>
      </c>
      <c r="C54" s="8" t="s">
        <v>58</v>
      </c>
      <c r="D54" s="11">
        <v>4306</v>
      </c>
      <c r="E54" s="10">
        <v>540</v>
      </c>
      <c r="F54" s="10">
        <v>916</v>
      </c>
      <c r="G54" s="10">
        <v>316</v>
      </c>
      <c r="H54" s="10">
        <v>400</v>
      </c>
      <c r="I54" s="11">
        <v>6478</v>
      </c>
      <c r="J54" s="11">
        <v>737012</v>
      </c>
      <c r="K54" s="11">
        <v>92426</v>
      </c>
      <c r="L54" s="11">
        <v>156782</v>
      </c>
      <c r="M54" s="11">
        <v>54086</v>
      </c>
      <c r="N54" s="11">
        <v>68464</v>
      </c>
      <c r="O54" s="11">
        <v>1108770</v>
      </c>
    </row>
    <row r="55" spans="1:15" ht="11.25" customHeight="1" x14ac:dyDescent="0.2">
      <c r="A55" s="426"/>
      <c r="B55" s="7" t="s">
        <v>66</v>
      </c>
      <c r="C55" s="8" t="s">
        <v>59</v>
      </c>
      <c r="D55" s="11">
        <v>11435</v>
      </c>
      <c r="E55" s="11">
        <v>1182</v>
      </c>
      <c r="F55" s="11">
        <v>2770</v>
      </c>
      <c r="G55" s="10">
        <v>915</v>
      </c>
      <c r="H55" s="11">
        <v>1123</v>
      </c>
      <c r="I55" s="11">
        <v>17425</v>
      </c>
      <c r="J55" s="11">
        <v>2423669</v>
      </c>
      <c r="K55" s="11">
        <v>250527</v>
      </c>
      <c r="L55" s="11">
        <v>587107</v>
      </c>
      <c r="M55" s="11">
        <v>193936</v>
      </c>
      <c r="N55" s="11">
        <v>238022</v>
      </c>
      <c r="O55" s="11">
        <v>3693261</v>
      </c>
    </row>
    <row r="56" spans="1:15" ht="11.25" customHeight="1" x14ac:dyDescent="0.2">
      <c r="A56" s="427"/>
      <c r="B56" s="428" t="s">
        <v>46</v>
      </c>
      <c r="C56" s="428"/>
      <c r="D56" s="11">
        <v>53378</v>
      </c>
      <c r="E56" s="11">
        <v>8703</v>
      </c>
      <c r="F56" s="11">
        <v>17584</v>
      </c>
      <c r="G56" s="11">
        <v>6738</v>
      </c>
      <c r="H56" s="11">
        <v>6363</v>
      </c>
      <c r="I56" s="14">
        <v>92766</v>
      </c>
      <c r="J56" s="11">
        <v>9072891</v>
      </c>
      <c r="K56" s="11">
        <v>1408212</v>
      </c>
      <c r="L56" s="11">
        <v>2921503</v>
      </c>
      <c r="M56" s="11">
        <v>1132484</v>
      </c>
      <c r="N56" s="11">
        <v>1100548</v>
      </c>
      <c r="O56" s="16">
        <v>15635638</v>
      </c>
    </row>
    <row r="57" spans="1:15" ht="11.25" customHeight="1" x14ac:dyDescent="0.2">
      <c r="A57" s="425" t="s">
        <v>70</v>
      </c>
      <c r="B57" s="7" t="s">
        <v>57</v>
      </c>
      <c r="C57" s="8" t="s">
        <v>58</v>
      </c>
      <c r="D57" s="10">
        <v>389</v>
      </c>
      <c r="E57" s="10">
        <v>408</v>
      </c>
      <c r="F57" s="10">
        <v>35</v>
      </c>
      <c r="G57" s="10">
        <v>149</v>
      </c>
      <c r="H57" s="10">
        <v>2</v>
      </c>
      <c r="I57" s="10">
        <v>983</v>
      </c>
      <c r="J57" s="11">
        <v>181214</v>
      </c>
      <c r="K57" s="11">
        <v>190065</v>
      </c>
      <c r="L57" s="11">
        <v>16305</v>
      </c>
      <c r="M57" s="11">
        <v>69411</v>
      </c>
      <c r="N57" s="10">
        <v>932</v>
      </c>
      <c r="O57" s="11">
        <v>457927</v>
      </c>
    </row>
    <row r="58" spans="1:15" ht="11.25" customHeight="1" x14ac:dyDescent="0.2">
      <c r="A58" s="426"/>
      <c r="B58" s="7" t="s">
        <v>57</v>
      </c>
      <c r="C58" s="8" t="s">
        <v>59</v>
      </c>
      <c r="D58" s="10">
        <v>378</v>
      </c>
      <c r="E58" s="10">
        <v>367</v>
      </c>
      <c r="F58" s="10">
        <v>22</v>
      </c>
      <c r="G58" s="10">
        <v>143</v>
      </c>
      <c r="H58" s="10">
        <v>6</v>
      </c>
      <c r="I58" s="10">
        <v>916</v>
      </c>
      <c r="J58" s="11">
        <v>170805</v>
      </c>
      <c r="K58" s="11">
        <v>165834</v>
      </c>
      <c r="L58" s="11">
        <v>9941</v>
      </c>
      <c r="M58" s="11">
        <v>64617</v>
      </c>
      <c r="N58" s="11">
        <v>2711</v>
      </c>
      <c r="O58" s="11">
        <v>413908</v>
      </c>
    </row>
    <row r="59" spans="1:15" ht="11.25" customHeight="1" x14ac:dyDescent="0.2">
      <c r="A59" s="426"/>
      <c r="B59" s="7" t="s">
        <v>60</v>
      </c>
      <c r="C59" s="8" t="s">
        <v>58</v>
      </c>
      <c r="D59" s="11">
        <v>3415</v>
      </c>
      <c r="E59" s="11">
        <v>1359</v>
      </c>
      <c r="F59" s="10">
        <v>316</v>
      </c>
      <c r="G59" s="10">
        <v>667</v>
      </c>
      <c r="H59" s="10">
        <v>64</v>
      </c>
      <c r="I59" s="11">
        <v>5821</v>
      </c>
      <c r="J59" s="11">
        <v>1582526</v>
      </c>
      <c r="K59" s="11">
        <v>629766</v>
      </c>
      <c r="L59" s="11">
        <v>146436</v>
      </c>
      <c r="M59" s="11">
        <v>309091</v>
      </c>
      <c r="N59" s="11">
        <v>29658</v>
      </c>
      <c r="O59" s="11">
        <v>2697477</v>
      </c>
    </row>
    <row r="60" spans="1:15" ht="11.25" customHeight="1" x14ac:dyDescent="0.2">
      <c r="A60" s="426"/>
      <c r="B60" s="7" t="s">
        <v>60</v>
      </c>
      <c r="C60" s="8" t="s">
        <v>59</v>
      </c>
      <c r="D60" s="11">
        <v>3207</v>
      </c>
      <c r="E60" s="11">
        <v>1368</v>
      </c>
      <c r="F60" s="10">
        <v>297</v>
      </c>
      <c r="G60" s="10">
        <v>678</v>
      </c>
      <c r="H60" s="10">
        <v>68</v>
      </c>
      <c r="I60" s="11">
        <v>5618</v>
      </c>
      <c r="J60" s="11">
        <v>1448936</v>
      </c>
      <c r="K60" s="11">
        <v>618068</v>
      </c>
      <c r="L60" s="11">
        <v>134186</v>
      </c>
      <c r="M60" s="11">
        <v>306323</v>
      </c>
      <c r="N60" s="11">
        <v>30723</v>
      </c>
      <c r="O60" s="11">
        <v>2538236</v>
      </c>
    </row>
    <row r="61" spans="1:15" ht="11.25" customHeight="1" x14ac:dyDescent="0.2">
      <c r="A61" s="426"/>
      <c r="B61" s="7" t="s">
        <v>61</v>
      </c>
      <c r="C61" s="8" t="s">
        <v>58</v>
      </c>
      <c r="D61" s="11">
        <v>7939</v>
      </c>
      <c r="E61" s="11">
        <v>2258</v>
      </c>
      <c r="F61" s="10">
        <v>966</v>
      </c>
      <c r="G61" s="11">
        <v>1246</v>
      </c>
      <c r="H61" s="10">
        <v>386</v>
      </c>
      <c r="I61" s="11">
        <v>12795</v>
      </c>
      <c r="J61" s="11">
        <v>2414950</v>
      </c>
      <c r="K61" s="11">
        <v>686857</v>
      </c>
      <c r="L61" s="11">
        <v>293846</v>
      </c>
      <c r="M61" s="11">
        <v>379018</v>
      </c>
      <c r="N61" s="11">
        <v>117417</v>
      </c>
      <c r="O61" s="11">
        <v>3892088</v>
      </c>
    </row>
    <row r="62" spans="1:15" ht="11.25" customHeight="1" x14ac:dyDescent="0.2">
      <c r="A62" s="426"/>
      <c r="B62" s="7" t="s">
        <v>61</v>
      </c>
      <c r="C62" s="8" t="s">
        <v>59</v>
      </c>
      <c r="D62" s="11">
        <v>7605</v>
      </c>
      <c r="E62" s="11">
        <v>2122</v>
      </c>
      <c r="F62" s="10">
        <v>876</v>
      </c>
      <c r="G62" s="11">
        <v>1237</v>
      </c>
      <c r="H62" s="10">
        <v>428</v>
      </c>
      <c r="I62" s="11">
        <v>12268</v>
      </c>
      <c r="J62" s="11">
        <v>2437784</v>
      </c>
      <c r="K62" s="11">
        <v>680207</v>
      </c>
      <c r="L62" s="11">
        <v>280802</v>
      </c>
      <c r="M62" s="11">
        <v>396521</v>
      </c>
      <c r="N62" s="11">
        <v>137195</v>
      </c>
      <c r="O62" s="11">
        <v>3932509</v>
      </c>
    </row>
    <row r="63" spans="1:15" ht="11.25" customHeight="1" x14ac:dyDescent="0.2">
      <c r="A63" s="426"/>
      <c r="B63" s="7" t="s">
        <v>62</v>
      </c>
      <c r="C63" s="8" t="s">
        <v>58</v>
      </c>
      <c r="D63" s="10">
        <v>537</v>
      </c>
      <c r="E63" s="10">
        <v>115</v>
      </c>
      <c r="F63" s="10">
        <v>68</v>
      </c>
      <c r="G63" s="10">
        <v>57</v>
      </c>
      <c r="H63" s="10">
        <v>23</v>
      </c>
      <c r="I63" s="10">
        <v>800</v>
      </c>
      <c r="J63" s="11">
        <v>56129</v>
      </c>
      <c r="K63" s="11">
        <v>12020</v>
      </c>
      <c r="L63" s="11">
        <v>7108</v>
      </c>
      <c r="M63" s="11">
        <v>5958</v>
      </c>
      <c r="N63" s="11">
        <v>2404</v>
      </c>
      <c r="O63" s="11">
        <v>83619</v>
      </c>
    </row>
    <row r="64" spans="1:15" ht="11.25" customHeight="1" x14ac:dyDescent="0.2">
      <c r="A64" s="426"/>
      <c r="B64" s="7" t="s">
        <v>62</v>
      </c>
      <c r="C64" s="8" t="s">
        <v>59</v>
      </c>
      <c r="D64" s="10">
        <v>490</v>
      </c>
      <c r="E64" s="10">
        <v>123</v>
      </c>
      <c r="F64" s="10">
        <v>63</v>
      </c>
      <c r="G64" s="10">
        <v>80</v>
      </c>
      <c r="H64" s="10">
        <v>26</v>
      </c>
      <c r="I64" s="10">
        <v>782</v>
      </c>
      <c r="J64" s="11">
        <v>93259</v>
      </c>
      <c r="K64" s="11">
        <v>23410</v>
      </c>
      <c r="L64" s="11">
        <v>11990</v>
      </c>
      <c r="M64" s="11">
        <v>15226</v>
      </c>
      <c r="N64" s="11">
        <v>4948</v>
      </c>
      <c r="O64" s="11">
        <v>148833</v>
      </c>
    </row>
    <row r="65" spans="1:15" ht="11.25" customHeight="1" x14ac:dyDescent="0.2">
      <c r="A65" s="426"/>
      <c r="B65" s="7" t="s">
        <v>63</v>
      </c>
      <c r="C65" s="8" t="s">
        <v>58</v>
      </c>
      <c r="D65" s="11">
        <v>11450</v>
      </c>
      <c r="E65" s="11">
        <v>1986</v>
      </c>
      <c r="F65" s="11">
        <v>1691</v>
      </c>
      <c r="G65" s="10">
        <v>968</v>
      </c>
      <c r="H65" s="10">
        <v>388</v>
      </c>
      <c r="I65" s="11">
        <v>16483</v>
      </c>
      <c r="J65" s="11">
        <v>1096073</v>
      </c>
      <c r="K65" s="11">
        <v>190114</v>
      </c>
      <c r="L65" s="11">
        <v>161874</v>
      </c>
      <c r="M65" s="11">
        <v>92664</v>
      </c>
      <c r="N65" s="11">
        <v>37142</v>
      </c>
      <c r="O65" s="11">
        <v>1577867</v>
      </c>
    </row>
    <row r="66" spans="1:15" ht="11.25" customHeight="1" x14ac:dyDescent="0.2">
      <c r="A66" s="426"/>
      <c r="B66" s="7" t="s">
        <v>64</v>
      </c>
      <c r="C66" s="8" t="s">
        <v>59</v>
      </c>
      <c r="D66" s="11">
        <v>12871</v>
      </c>
      <c r="E66" s="11">
        <v>2055</v>
      </c>
      <c r="F66" s="11">
        <v>2042</v>
      </c>
      <c r="G66" s="11">
        <v>1226</v>
      </c>
      <c r="H66" s="10">
        <v>535</v>
      </c>
      <c r="I66" s="11">
        <v>18729</v>
      </c>
      <c r="J66" s="11">
        <v>2459533</v>
      </c>
      <c r="K66" s="11">
        <v>392692</v>
      </c>
      <c r="L66" s="11">
        <v>390208</v>
      </c>
      <c r="M66" s="11">
        <v>234278</v>
      </c>
      <c r="N66" s="11">
        <v>102234</v>
      </c>
      <c r="O66" s="11">
        <v>3578945</v>
      </c>
    </row>
    <row r="67" spans="1:15" ht="11.25" customHeight="1" x14ac:dyDescent="0.2">
      <c r="A67" s="426"/>
      <c r="B67" s="7" t="s">
        <v>65</v>
      </c>
      <c r="C67" s="8" t="s">
        <v>58</v>
      </c>
      <c r="D67" s="11">
        <v>4286</v>
      </c>
      <c r="E67" s="10">
        <v>632</v>
      </c>
      <c r="F67" s="10">
        <v>307</v>
      </c>
      <c r="G67" s="10">
        <v>198</v>
      </c>
      <c r="H67" s="10">
        <v>69</v>
      </c>
      <c r="I67" s="11">
        <v>5492</v>
      </c>
      <c r="J67" s="11">
        <v>733589</v>
      </c>
      <c r="K67" s="11">
        <v>108173</v>
      </c>
      <c r="L67" s="11">
        <v>52546</v>
      </c>
      <c r="M67" s="11">
        <v>33890</v>
      </c>
      <c r="N67" s="11">
        <v>11810</v>
      </c>
      <c r="O67" s="11">
        <v>940008</v>
      </c>
    </row>
    <row r="68" spans="1:15" ht="11.25" customHeight="1" x14ac:dyDescent="0.2">
      <c r="A68" s="426"/>
      <c r="B68" s="7" t="s">
        <v>66</v>
      </c>
      <c r="C68" s="8" t="s">
        <v>59</v>
      </c>
      <c r="D68" s="11">
        <v>10851</v>
      </c>
      <c r="E68" s="11">
        <v>1188</v>
      </c>
      <c r="F68" s="10">
        <v>916</v>
      </c>
      <c r="G68" s="10">
        <v>455</v>
      </c>
      <c r="H68" s="10">
        <v>213</v>
      </c>
      <c r="I68" s="11">
        <v>13623</v>
      </c>
      <c r="J68" s="11">
        <v>2299889</v>
      </c>
      <c r="K68" s="11">
        <v>251799</v>
      </c>
      <c r="L68" s="11">
        <v>194148</v>
      </c>
      <c r="M68" s="11">
        <v>96438</v>
      </c>
      <c r="N68" s="11">
        <v>45146</v>
      </c>
      <c r="O68" s="11">
        <v>2887420</v>
      </c>
    </row>
    <row r="69" spans="1:15" ht="11.25" customHeight="1" x14ac:dyDescent="0.2">
      <c r="A69" s="427"/>
      <c r="B69" s="428" t="s">
        <v>46</v>
      </c>
      <c r="C69" s="428"/>
      <c r="D69" s="11">
        <v>63418</v>
      </c>
      <c r="E69" s="11">
        <v>13981</v>
      </c>
      <c r="F69" s="11">
        <v>7599</v>
      </c>
      <c r="G69" s="11">
        <v>7104</v>
      </c>
      <c r="H69" s="11">
        <v>2208</v>
      </c>
      <c r="I69" s="14">
        <v>94310</v>
      </c>
      <c r="J69" s="11">
        <v>14974687</v>
      </c>
      <c r="K69" s="11">
        <v>3949005</v>
      </c>
      <c r="L69" s="11">
        <v>1699390</v>
      </c>
      <c r="M69" s="11">
        <v>2003435</v>
      </c>
      <c r="N69" s="11">
        <v>522320</v>
      </c>
      <c r="O69" s="16">
        <v>23148837</v>
      </c>
    </row>
    <row r="70" spans="1:15" ht="11.25" customHeight="1" x14ac:dyDescent="0.2">
      <c r="A70" s="425" t="s">
        <v>71</v>
      </c>
      <c r="B70" s="7" t="s">
        <v>57</v>
      </c>
      <c r="C70" s="8" t="s">
        <v>58</v>
      </c>
      <c r="D70" s="10">
        <v>234</v>
      </c>
      <c r="E70" s="10">
        <v>166</v>
      </c>
      <c r="F70" s="10">
        <v>33</v>
      </c>
      <c r="G70" s="10">
        <v>73</v>
      </c>
      <c r="H70" s="10">
        <v>3</v>
      </c>
      <c r="I70" s="10">
        <v>509</v>
      </c>
      <c r="J70" s="11">
        <v>109008</v>
      </c>
      <c r="K70" s="11">
        <v>77330</v>
      </c>
      <c r="L70" s="11">
        <v>15373</v>
      </c>
      <c r="M70" s="11">
        <v>34007</v>
      </c>
      <c r="N70" s="11">
        <v>1398</v>
      </c>
      <c r="O70" s="11">
        <v>237116</v>
      </c>
    </row>
    <row r="71" spans="1:15" ht="11.25" customHeight="1" x14ac:dyDescent="0.2">
      <c r="A71" s="426"/>
      <c r="B71" s="7" t="s">
        <v>57</v>
      </c>
      <c r="C71" s="8" t="s">
        <v>59</v>
      </c>
      <c r="D71" s="10">
        <v>227</v>
      </c>
      <c r="E71" s="10">
        <v>165</v>
      </c>
      <c r="F71" s="10">
        <v>33</v>
      </c>
      <c r="G71" s="10">
        <v>69</v>
      </c>
      <c r="H71" s="10">
        <v>4</v>
      </c>
      <c r="I71" s="10">
        <v>498</v>
      </c>
      <c r="J71" s="11">
        <v>102573</v>
      </c>
      <c r="K71" s="11">
        <v>74558</v>
      </c>
      <c r="L71" s="11">
        <v>14912</v>
      </c>
      <c r="M71" s="11">
        <v>31179</v>
      </c>
      <c r="N71" s="11">
        <v>1807</v>
      </c>
      <c r="O71" s="11">
        <v>225029</v>
      </c>
    </row>
    <row r="72" spans="1:15" ht="11.25" customHeight="1" x14ac:dyDescent="0.2">
      <c r="A72" s="426"/>
      <c r="B72" s="7" t="s">
        <v>60</v>
      </c>
      <c r="C72" s="8" t="s">
        <v>58</v>
      </c>
      <c r="D72" s="11">
        <v>1613</v>
      </c>
      <c r="E72" s="10">
        <v>760</v>
      </c>
      <c r="F72" s="10">
        <v>281</v>
      </c>
      <c r="G72" s="10">
        <v>586</v>
      </c>
      <c r="H72" s="10">
        <v>29</v>
      </c>
      <c r="I72" s="11">
        <v>3269</v>
      </c>
      <c r="J72" s="11">
        <v>747471</v>
      </c>
      <c r="K72" s="11">
        <v>352187</v>
      </c>
      <c r="L72" s="11">
        <v>130217</v>
      </c>
      <c r="M72" s="11">
        <v>271555</v>
      </c>
      <c r="N72" s="11">
        <v>13439</v>
      </c>
      <c r="O72" s="11">
        <v>1514869</v>
      </c>
    </row>
    <row r="73" spans="1:15" ht="11.25" customHeight="1" x14ac:dyDescent="0.2">
      <c r="A73" s="426"/>
      <c r="B73" s="7" t="s">
        <v>60</v>
      </c>
      <c r="C73" s="8" t="s">
        <v>59</v>
      </c>
      <c r="D73" s="11">
        <v>1547</v>
      </c>
      <c r="E73" s="10">
        <v>682</v>
      </c>
      <c r="F73" s="10">
        <v>272</v>
      </c>
      <c r="G73" s="10">
        <v>557</v>
      </c>
      <c r="H73" s="10">
        <v>48</v>
      </c>
      <c r="I73" s="11">
        <v>3106</v>
      </c>
      <c r="J73" s="11">
        <v>698941</v>
      </c>
      <c r="K73" s="11">
        <v>308131</v>
      </c>
      <c r="L73" s="11">
        <v>122891</v>
      </c>
      <c r="M73" s="11">
        <v>251655</v>
      </c>
      <c r="N73" s="11">
        <v>21687</v>
      </c>
      <c r="O73" s="11">
        <v>1403305</v>
      </c>
    </row>
    <row r="74" spans="1:15" ht="11.25" customHeight="1" x14ac:dyDescent="0.2">
      <c r="A74" s="426"/>
      <c r="B74" s="7" t="s">
        <v>61</v>
      </c>
      <c r="C74" s="8" t="s">
        <v>58</v>
      </c>
      <c r="D74" s="11">
        <v>4710</v>
      </c>
      <c r="E74" s="11">
        <v>1076</v>
      </c>
      <c r="F74" s="11">
        <v>1116</v>
      </c>
      <c r="G74" s="11">
        <v>1114</v>
      </c>
      <c r="H74" s="10">
        <v>231</v>
      </c>
      <c r="I74" s="11">
        <v>8247</v>
      </c>
      <c r="J74" s="11">
        <v>1432726</v>
      </c>
      <c r="K74" s="11">
        <v>327306</v>
      </c>
      <c r="L74" s="11">
        <v>339474</v>
      </c>
      <c r="M74" s="11">
        <v>338866</v>
      </c>
      <c r="N74" s="11">
        <v>70267</v>
      </c>
      <c r="O74" s="11">
        <v>2508639</v>
      </c>
    </row>
    <row r="75" spans="1:15" ht="11.25" customHeight="1" x14ac:dyDescent="0.2">
      <c r="A75" s="426"/>
      <c r="B75" s="7" t="s">
        <v>61</v>
      </c>
      <c r="C75" s="8" t="s">
        <v>59</v>
      </c>
      <c r="D75" s="11">
        <v>4542</v>
      </c>
      <c r="E75" s="10">
        <v>996</v>
      </c>
      <c r="F75" s="11">
        <v>1142</v>
      </c>
      <c r="G75" s="11">
        <v>1078</v>
      </c>
      <c r="H75" s="10">
        <v>213</v>
      </c>
      <c r="I75" s="11">
        <v>7971</v>
      </c>
      <c r="J75" s="11">
        <v>1455939</v>
      </c>
      <c r="K75" s="11">
        <v>319268</v>
      </c>
      <c r="L75" s="11">
        <v>366068</v>
      </c>
      <c r="M75" s="11">
        <v>345553</v>
      </c>
      <c r="N75" s="11">
        <v>68277</v>
      </c>
      <c r="O75" s="11">
        <v>2555105</v>
      </c>
    </row>
    <row r="76" spans="1:15" ht="11.25" customHeight="1" x14ac:dyDescent="0.2">
      <c r="A76" s="426"/>
      <c r="B76" s="7" t="s">
        <v>62</v>
      </c>
      <c r="C76" s="8" t="s">
        <v>58</v>
      </c>
      <c r="D76" s="10">
        <v>435</v>
      </c>
      <c r="E76" s="10">
        <v>94</v>
      </c>
      <c r="F76" s="10">
        <v>163</v>
      </c>
      <c r="G76" s="10">
        <v>108</v>
      </c>
      <c r="H76" s="10">
        <v>12</v>
      </c>
      <c r="I76" s="10">
        <v>812</v>
      </c>
      <c r="J76" s="11">
        <v>45468</v>
      </c>
      <c r="K76" s="11">
        <v>9825</v>
      </c>
      <c r="L76" s="11">
        <v>17037</v>
      </c>
      <c r="M76" s="11">
        <v>11289</v>
      </c>
      <c r="N76" s="11">
        <v>1254</v>
      </c>
      <c r="O76" s="11">
        <v>84873</v>
      </c>
    </row>
    <row r="77" spans="1:15" ht="11.25" customHeight="1" x14ac:dyDescent="0.2">
      <c r="A77" s="426"/>
      <c r="B77" s="7" t="s">
        <v>62</v>
      </c>
      <c r="C77" s="8" t="s">
        <v>59</v>
      </c>
      <c r="D77" s="10">
        <v>443</v>
      </c>
      <c r="E77" s="10">
        <v>101</v>
      </c>
      <c r="F77" s="10">
        <v>155</v>
      </c>
      <c r="G77" s="10">
        <v>106</v>
      </c>
      <c r="H77" s="10">
        <v>23</v>
      </c>
      <c r="I77" s="10">
        <v>828</v>
      </c>
      <c r="J77" s="11">
        <v>84314</v>
      </c>
      <c r="K77" s="11">
        <v>19223</v>
      </c>
      <c r="L77" s="11">
        <v>29500</v>
      </c>
      <c r="M77" s="11">
        <v>20174</v>
      </c>
      <c r="N77" s="11">
        <v>4377</v>
      </c>
      <c r="O77" s="11">
        <v>157588</v>
      </c>
    </row>
    <row r="78" spans="1:15" ht="11.25" customHeight="1" x14ac:dyDescent="0.2">
      <c r="A78" s="426"/>
      <c r="B78" s="7" t="s">
        <v>63</v>
      </c>
      <c r="C78" s="8" t="s">
        <v>58</v>
      </c>
      <c r="D78" s="11">
        <v>11846</v>
      </c>
      <c r="E78" s="11">
        <v>2576</v>
      </c>
      <c r="F78" s="11">
        <v>3709</v>
      </c>
      <c r="G78" s="11">
        <v>2411</v>
      </c>
      <c r="H78" s="10">
        <v>590</v>
      </c>
      <c r="I78" s="11">
        <v>21132</v>
      </c>
      <c r="J78" s="11">
        <v>1133981</v>
      </c>
      <c r="K78" s="11">
        <v>246593</v>
      </c>
      <c r="L78" s="11">
        <v>355051</v>
      </c>
      <c r="M78" s="11">
        <v>230798</v>
      </c>
      <c r="N78" s="11">
        <v>56479</v>
      </c>
      <c r="O78" s="11">
        <v>2022902</v>
      </c>
    </row>
    <row r="79" spans="1:15" ht="11.25" customHeight="1" x14ac:dyDescent="0.2">
      <c r="A79" s="426"/>
      <c r="B79" s="7" t="s">
        <v>64</v>
      </c>
      <c r="C79" s="8" t="s">
        <v>59</v>
      </c>
      <c r="D79" s="11">
        <v>12677</v>
      </c>
      <c r="E79" s="11">
        <v>2546</v>
      </c>
      <c r="F79" s="11">
        <v>4290</v>
      </c>
      <c r="G79" s="11">
        <v>2682</v>
      </c>
      <c r="H79" s="10">
        <v>708</v>
      </c>
      <c r="I79" s="11">
        <v>22903</v>
      </c>
      <c r="J79" s="11">
        <v>2422461</v>
      </c>
      <c r="K79" s="11">
        <v>486518</v>
      </c>
      <c r="L79" s="11">
        <v>819781</v>
      </c>
      <c r="M79" s="11">
        <v>512506</v>
      </c>
      <c r="N79" s="11">
        <v>135292</v>
      </c>
      <c r="O79" s="11">
        <v>4376558</v>
      </c>
    </row>
    <row r="80" spans="1:15" ht="11.25" customHeight="1" x14ac:dyDescent="0.2">
      <c r="A80" s="426"/>
      <c r="B80" s="7" t="s">
        <v>65</v>
      </c>
      <c r="C80" s="8" t="s">
        <v>58</v>
      </c>
      <c r="D80" s="11">
        <v>3349</v>
      </c>
      <c r="E80" s="10">
        <v>535</v>
      </c>
      <c r="F80" s="10">
        <v>948</v>
      </c>
      <c r="G80" s="10">
        <v>732</v>
      </c>
      <c r="H80" s="10">
        <v>128</v>
      </c>
      <c r="I80" s="11">
        <v>5692</v>
      </c>
      <c r="J80" s="11">
        <v>573213</v>
      </c>
      <c r="K80" s="11">
        <v>91570</v>
      </c>
      <c r="L80" s="11">
        <v>162259</v>
      </c>
      <c r="M80" s="11">
        <v>125289</v>
      </c>
      <c r="N80" s="11">
        <v>21908</v>
      </c>
      <c r="O80" s="11">
        <v>974239</v>
      </c>
    </row>
    <row r="81" spans="1:15" ht="11.25" customHeight="1" x14ac:dyDescent="0.2">
      <c r="A81" s="426"/>
      <c r="B81" s="7" t="s">
        <v>66</v>
      </c>
      <c r="C81" s="8" t="s">
        <v>59</v>
      </c>
      <c r="D81" s="11">
        <v>9008</v>
      </c>
      <c r="E81" s="11">
        <v>1221</v>
      </c>
      <c r="F81" s="11">
        <v>2948</v>
      </c>
      <c r="G81" s="11">
        <v>2071</v>
      </c>
      <c r="H81" s="10">
        <v>358</v>
      </c>
      <c r="I81" s="11">
        <v>15606</v>
      </c>
      <c r="J81" s="11">
        <v>1909262</v>
      </c>
      <c r="K81" s="11">
        <v>258793</v>
      </c>
      <c r="L81" s="11">
        <v>624834</v>
      </c>
      <c r="M81" s="11">
        <v>438952</v>
      </c>
      <c r="N81" s="11">
        <v>75879</v>
      </c>
      <c r="O81" s="11">
        <v>3307720</v>
      </c>
    </row>
    <row r="82" spans="1:15" ht="11.25" customHeight="1" x14ac:dyDescent="0.2">
      <c r="A82" s="427"/>
      <c r="B82" s="428" t="s">
        <v>46</v>
      </c>
      <c r="C82" s="428"/>
      <c r="D82" s="11">
        <v>50631</v>
      </c>
      <c r="E82" s="11">
        <v>10918</v>
      </c>
      <c r="F82" s="11">
        <v>15090</v>
      </c>
      <c r="G82" s="11">
        <v>11587</v>
      </c>
      <c r="H82" s="11">
        <v>2347</v>
      </c>
      <c r="I82" s="14">
        <v>90573</v>
      </c>
      <c r="J82" s="11">
        <v>10715357</v>
      </c>
      <c r="K82" s="11">
        <v>2571302</v>
      </c>
      <c r="L82" s="11">
        <v>2997397</v>
      </c>
      <c r="M82" s="11">
        <v>2611823</v>
      </c>
      <c r="N82" s="11">
        <v>472064</v>
      </c>
      <c r="O82" s="16">
        <v>19367943</v>
      </c>
    </row>
    <row r="83" spans="1:15" ht="11.25" customHeight="1" x14ac:dyDescent="0.2">
      <c r="A83" s="425" t="s">
        <v>72</v>
      </c>
      <c r="B83" s="7" t="s">
        <v>57</v>
      </c>
      <c r="C83" s="8" t="s">
        <v>58</v>
      </c>
      <c r="D83" s="10">
        <v>943</v>
      </c>
      <c r="E83" s="10">
        <v>123</v>
      </c>
      <c r="F83" s="10">
        <v>182</v>
      </c>
      <c r="G83" s="10">
        <v>82</v>
      </c>
      <c r="H83" s="10">
        <v>29</v>
      </c>
      <c r="I83" s="11">
        <v>1359</v>
      </c>
      <c r="J83" s="11">
        <v>439293</v>
      </c>
      <c r="K83" s="11">
        <v>57299</v>
      </c>
      <c r="L83" s="11">
        <v>84784</v>
      </c>
      <c r="M83" s="11">
        <v>38199</v>
      </c>
      <c r="N83" s="11">
        <v>13510</v>
      </c>
      <c r="O83" s="11">
        <v>633085</v>
      </c>
    </row>
    <row r="84" spans="1:15" ht="11.25" customHeight="1" x14ac:dyDescent="0.2">
      <c r="A84" s="426"/>
      <c r="B84" s="7" t="s">
        <v>57</v>
      </c>
      <c r="C84" s="8" t="s">
        <v>59</v>
      </c>
      <c r="D84" s="10">
        <v>911</v>
      </c>
      <c r="E84" s="10">
        <v>137</v>
      </c>
      <c r="F84" s="10">
        <v>143</v>
      </c>
      <c r="G84" s="10">
        <v>72</v>
      </c>
      <c r="H84" s="10">
        <v>34</v>
      </c>
      <c r="I84" s="11">
        <v>1297</v>
      </c>
      <c r="J84" s="11">
        <v>411649</v>
      </c>
      <c r="K84" s="11">
        <v>61905</v>
      </c>
      <c r="L84" s="11">
        <v>64617</v>
      </c>
      <c r="M84" s="11">
        <v>32534</v>
      </c>
      <c r="N84" s="11">
        <v>15363</v>
      </c>
      <c r="O84" s="11">
        <v>586068</v>
      </c>
    </row>
    <row r="85" spans="1:15" ht="11.25" customHeight="1" x14ac:dyDescent="0.2">
      <c r="A85" s="426"/>
      <c r="B85" s="7" t="s">
        <v>60</v>
      </c>
      <c r="C85" s="8" t="s">
        <v>58</v>
      </c>
      <c r="D85" s="11">
        <v>4499</v>
      </c>
      <c r="E85" s="11">
        <v>1364</v>
      </c>
      <c r="F85" s="10">
        <v>771</v>
      </c>
      <c r="G85" s="10">
        <v>520</v>
      </c>
      <c r="H85" s="10">
        <v>190</v>
      </c>
      <c r="I85" s="11">
        <v>7344</v>
      </c>
      <c r="J85" s="11">
        <v>2084856</v>
      </c>
      <c r="K85" s="11">
        <v>632084</v>
      </c>
      <c r="L85" s="11">
        <v>357285</v>
      </c>
      <c r="M85" s="11">
        <v>240970</v>
      </c>
      <c r="N85" s="11">
        <v>88047</v>
      </c>
      <c r="O85" s="11">
        <v>3403242</v>
      </c>
    </row>
    <row r="86" spans="1:15" ht="11.25" customHeight="1" x14ac:dyDescent="0.2">
      <c r="A86" s="426"/>
      <c r="B86" s="7" t="s">
        <v>60</v>
      </c>
      <c r="C86" s="8" t="s">
        <v>59</v>
      </c>
      <c r="D86" s="11">
        <v>4109</v>
      </c>
      <c r="E86" s="11">
        <v>1250</v>
      </c>
      <c r="F86" s="10">
        <v>752</v>
      </c>
      <c r="G86" s="10">
        <v>523</v>
      </c>
      <c r="H86" s="10">
        <v>218</v>
      </c>
      <c r="I86" s="11">
        <v>6852</v>
      </c>
      <c r="J86" s="11">
        <v>1856464</v>
      </c>
      <c r="K86" s="11">
        <v>564755</v>
      </c>
      <c r="L86" s="11">
        <v>339757</v>
      </c>
      <c r="M86" s="11">
        <v>236294</v>
      </c>
      <c r="N86" s="11">
        <v>98493</v>
      </c>
      <c r="O86" s="11">
        <v>3095763</v>
      </c>
    </row>
    <row r="87" spans="1:15" ht="11.25" customHeight="1" x14ac:dyDescent="0.2">
      <c r="A87" s="426"/>
      <c r="B87" s="7" t="s">
        <v>61</v>
      </c>
      <c r="C87" s="8" t="s">
        <v>58</v>
      </c>
      <c r="D87" s="11">
        <v>10611</v>
      </c>
      <c r="E87" s="11">
        <v>2749</v>
      </c>
      <c r="F87" s="11">
        <v>2187</v>
      </c>
      <c r="G87" s="11">
        <v>1207</v>
      </c>
      <c r="H87" s="10">
        <v>768</v>
      </c>
      <c r="I87" s="11">
        <v>17522</v>
      </c>
      <c r="J87" s="11">
        <v>3227741</v>
      </c>
      <c r="K87" s="11">
        <v>836213</v>
      </c>
      <c r="L87" s="11">
        <v>665260</v>
      </c>
      <c r="M87" s="11">
        <v>367155</v>
      </c>
      <c r="N87" s="11">
        <v>233617</v>
      </c>
      <c r="O87" s="11">
        <v>5329986</v>
      </c>
    </row>
    <row r="88" spans="1:15" ht="11.25" customHeight="1" x14ac:dyDescent="0.2">
      <c r="A88" s="426"/>
      <c r="B88" s="7" t="s">
        <v>61</v>
      </c>
      <c r="C88" s="8" t="s">
        <v>59</v>
      </c>
      <c r="D88" s="11">
        <v>9947</v>
      </c>
      <c r="E88" s="11">
        <v>2574</v>
      </c>
      <c r="F88" s="11">
        <v>2054</v>
      </c>
      <c r="G88" s="11">
        <v>1111</v>
      </c>
      <c r="H88" s="10">
        <v>704</v>
      </c>
      <c r="I88" s="11">
        <v>16390</v>
      </c>
      <c r="J88" s="11">
        <v>3188512</v>
      </c>
      <c r="K88" s="11">
        <v>825096</v>
      </c>
      <c r="L88" s="11">
        <v>658410</v>
      </c>
      <c r="M88" s="11">
        <v>356131</v>
      </c>
      <c r="N88" s="11">
        <v>225667</v>
      </c>
      <c r="O88" s="11">
        <v>5253816</v>
      </c>
    </row>
    <row r="89" spans="1:15" ht="11.25" customHeight="1" x14ac:dyDescent="0.2">
      <c r="A89" s="426"/>
      <c r="B89" s="7" t="s">
        <v>62</v>
      </c>
      <c r="C89" s="8" t="s">
        <v>58</v>
      </c>
      <c r="D89" s="10">
        <v>487</v>
      </c>
      <c r="E89" s="10">
        <v>163</v>
      </c>
      <c r="F89" s="10">
        <v>95</v>
      </c>
      <c r="G89" s="10">
        <v>44</v>
      </c>
      <c r="H89" s="10">
        <v>51</v>
      </c>
      <c r="I89" s="10">
        <v>840</v>
      </c>
      <c r="J89" s="11">
        <v>50903</v>
      </c>
      <c r="K89" s="11">
        <v>17037</v>
      </c>
      <c r="L89" s="11">
        <v>9930</v>
      </c>
      <c r="M89" s="11">
        <v>4599</v>
      </c>
      <c r="N89" s="11">
        <v>5331</v>
      </c>
      <c r="O89" s="11">
        <v>87800</v>
      </c>
    </row>
    <row r="90" spans="1:15" ht="11.25" customHeight="1" x14ac:dyDescent="0.2">
      <c r="A90" s="426"/>
      <c r="B90" s="7" t="s">
        <v>62</v>
      </c>
      <c r="C90" s="8" t="s">
        <v>59</v>
      </c>
      <c r="D90" s="10">
        <v>327</v>
      </c>
      <c r="E90" s="10">
        <v>119</v>
      </c>
      <c r="F90" s="10">
        <v>90</v>
      </c>
      <c r="G90" s="10">
        <v>35</v>
      </c>
      <c r="H90" s="10">
        <v>27</v>
      </c>
      <c r="I90" s="10">
        <v>598</v>
      </c>
      <c r="J90" s="11">
        <v>62236</v>
      </c>
      <c r="K90" s="11">
        <v>22649</v>
      </c>
      <c r="L90" s="11">
        <v>17129</v>
      </c>
      <c r="M90" s="11">
        <v>6661</v>
      </c>
      <c r="N90" s="11">
        <v>5139</v>
      </c>
      <c r="O90" s="11">
        <v>113814</v>
      </c>
    </row>
    <row r="91" spans="1:15" ht="11.25" customHeight="1" x14ac:dyDescent="0.2">
      <c r="A91" s="426"/>
      <c r="B91" s="7" t="s">
        <v>63</v>
      </c>
      <c r="C91" s="8" t="s">
        <v>58</v>
      </c>
      <c r="D91" s="10">
        <v>184</v>
      </c>
      <c r="E91" s="10">
        <v>64</v>
      </c>
      <c r="F91" s="10">
        <v>64</v>
      </c>
      <c r="G91" s="10">
        <v>31</v>
      </c>
      <c r="H91" s="10">
        <v>23</v>
      </c>
      <c r="I91" s="10">
        <v>366</v>
      </c>
      <c r="J91" s="11">
        <v>17614</v>
      </c>
      <c r="K91" s="11">
        <v>6127</v>
      </c>
      <c r="L91" s="11">
        <v>6127</v>
      </c>
      <c r="M91" s="11">
        <v>2968</v>
      </c>
      <c r="N91" s="11">
        <v>2202</v>
      </c>
      <c r="O91" s="11">
        <v>35038</v>
      </c>
    </row>
    <row r="92" spans="1:15" ht="11.25" customHeight="1" x14ac:dyDescent="0.2">
      <c r="A92" s="426"/>
      <c r="B92" s="7" t="s">
        <v>64</v>
      </c>
      <c r="C92" s="8" t="s">
        <v>59</v>
      </c>
      <c r="D92" s="10">
        <v>375</v>
      </c>
      <c r="E92" s="10">
        <v>81</v>
      </c>
      <c r="F92" s="10">
        <v>115</v>
      </c>
      <c r="G92" s="10">
        <v>37</v>
      </c>
      <c r="H92" s="10">
        <v>24</v>
      </c>
      <c r="I92" s="10">
        <v>632</v>
      </c>
      <c r="J92" s="11">
        <v>71659</v>
      </c>
      <c r="K92" s="11">
        <v>15478</v>
      </c>
      <c r="L92" s="11">
        <v>21975</v>
      </c>
      <c r="M92" s="11">
        <v>7070</v>
      </c>
      <c r="N92" s="11">
        <v>4586</v>
      </c>
      <c r="O92" s="11">
        <v>120768</v>
      </c>
    </row>
    <row r="93" spans="1:15" ht="11.25" customHeight="1" x14ac:dyDescent="0.2">
      <c r="A93" s="426"/>
      <c r="B93" s="7" t="s">
        <v>65</v>
      </c>
      <c r="C93" s="8" t="s">
        <v>58</v>
      </c>
      <c r="D93" s="10">
        <v>12</v>
      </c>
      <c r="E93" s="10">
        <v>3</v>
      </c>
      <c r="F93" s="10">
        <v>7</v>
      </c>
      <c r="G93" s="10">
        <v>1</v>
      </c>
      <c r="H93" s="9"/>
      <c r="I93" s="10">
        <v>23</v>
      </c>
      <c r="J93" s="11">
        <v>2054</v>
      </c>
      <c r="K93" s="10">
        <v>513</v>
      </c>
      <c r="L93" s="11">
        <v>1198</v>
      </c>
      <c r="M93" s="10">
        <v>171</v>
      </c>
      <c r="N93" s="9"/>
      <c r="O93" s="11">
        <v>3936</v>
      </c>
    </row>
    <row r="94" spans="1:15" ht="11.25" customHeight="1" x14ac:dyDescent="0.2">
      <c r="A94" s="426"/>
      <c r="B94" s="7" t="s">
        <v>66</v>
      </c>
      <c r="C94" s="8" t="s">
        <v>59</v>
      </c>
      <c r="D94" s="10">
        <v>78</v>
      </c>
      <c r="E94" s="10">
        <v>26</v>
      </c>
      <c r="F94" s="10">
        <v>41</v>
      </c>
      <c r="G94" s="10">
        <v>4</v>
      </c>
      <c r="H94" s="10">
        <v>5</v>
      </c>
      <c r="I94" s="10">
        <v>154</v>
      </c>
      <c r="J94" s="11">
        <v>16532</v>
      </c>
      <c r="K94" s="11">
        <v>5511</v>
      </c>
      <c r="L94" s="11">
        <v>8690</v>
      </c>
      <c r="M94" s="10">
        <v>848</v>
      </c>
      <c r="N94" s="11">
        <v>1060</v>
      </c>
      <c r="O94" s="11">
        <v>32641</v>
      </c>
    </row>
    <row r="95" spans="1:15" ht="11.25" customHeight="1" x14ac:dyDescent="0.2">
      <c r="A95" s="427"/>
      <c r="B95" s="428" t="s">
        <v>46</v>
      </c>
      <c r="C95" s="428"/>
      <c r="D95" s="11">
        <v>32483</v>
      </c>
      <c r="E95" s="11">
        <v>8653</v>
      </c>
      <c r="F95" s="11">
        <v>6501</v>
      </c>
      <c r="G95" s="11">
        <v>3667</v>
      </c>
      <c r="H95" s="11">
        <v>2073</v>
      </c>
      <c r="I95" s="14">
        <v>53377</v>
      </c>
      <c r="J95" s="11">
        <v>11429513</v>
      </c>
      <c r="K95" s="11">
        <v>3044667</v>
      </c>
      <c r="L95" s="11">
        <v>2235162</v>
      </c>
      <c r="M95" s="11">
        <v>1293600</v>
      </c>
      <c r="N95" s="11">
        <v>693015</v>
      </c>
      <c r="O95" s="16">
        <v>18695957</v>
      </c>
    </row>
    <row r="96" spans="1:15" ht="11.25" customHeight="1" x14ac:dyDescent="0.2">
      <c r="A96" s="425" t="s">
        <v>73</v>
      </c>
      <c r="B96" s="7" t="s">
        <v>57</v>
      </c>
      <c r="C96" s="8" t="s">
        <v>58</v>
      </c>
      <c r="D96" s="10">
        <v>488</v>
      </c>
      <c r="E96" s="10">
        <v>76</v>
      </c>
      <c r="F96" s="10">
        <v>53</v>
      </c>
      <c r="G96" s="10">
        <v>69</v>
      </c>
      <c r="H96" s="10">
        <v>6</v>
      </c>
      <c r="I96" s="10">
        <v>692</v>
      </c>
      <c r="J96" s="11">
        <v>227333</v>
      </c>
      <c r="K96" s="11">
        <v>35404</v>
      </c>
      <c r="L96" s="11">
        <v>24690</v>
      </c>
      <c r="M96" s="11">
        <v>32143</v>
      </c>
      <c r="N96" s="11">
        <v>2795</v>
      </c>
      <c r="O96" s="11">
        <v>322365</v>
      </c>
    </row>
    <row r="97" spans="1:15" ht="11.25" customHeight="1" x14ac:dyDescent="0.2">
      <c r="A97" s="426"/>
      <c r="B97" s="7" t="s">
        <v>57</v>
      </c>
      <c r="C97" s="8" t="s">
        <v>59</v>
      </c>
      <c r="D97" s="10">
        <v>456</v>
      </c>
      <c r="E97" s="10">
        <v>60</v>
      </c>
      <c r="F97" s="10">
        <v>58</v>
      </c>
      <c r="G97" s="10">
        <v>68</v>
      </c>
      <c r="H97" s="10">
        <v>10</v>
      </c>
      <c r="I97" s="10">
        <v>652</v>
      </c>
      <c r="J97" s="11">
        <v>206050</v>
      </c>
      <c r="K97" s="11">
        <v>27112</v>
      </c>
      <c r="L97" s="11">
        <v>26208</v>
      </c>
      <c r="M97" s="11">
        <v>30727</v>
      </c>
      <c r="N97" s="11">
        <v>4519</v>
      </c>
      <c r="O97" s="11">
        <v>294616</v>
      </c>
    </row>
    <row r="98" spans="1:15" ht="11.25" customHeight="1" x14ac:dyDescent="0.2">
      <c r="A98" s="426"/>
      <c r="B98" s="7" t="s">
        <v>60</v>
      </c>
      <c r="C98" s="8" t="s">
        <v>58</v>
      </c>
      <c r="D98" s="11">
        <v>1860</v>
      </c>
      <c r="E98" s="10">
        <v>455</v>
      </c>
      <c r="F98" s="10">
        <v>226</v>
      </c>
      <c r="G98" s="10">
        <v>452</v>
      </c>
      <c r="H98" s="10">
        <v>53</v>
      </c>
      <c r="I98" s="11">
        <v>3046</v>
      </c>
      <c r="J98" s="11">
        <v>861932</v>
      </c>
      <c r="K98" s="11">
        <v>210849</v>
      </c>
      <c r="L98" s="11">
        <v>104729</v>
      </c>
      <c r="M98" s="11">
        <v>209459</v>
      </c>
      <c r="N98" s="11">
        <v>24560</v>
      </c>
      <c r="O98" s="11">
        <v>1411529</v>
      </c>
    </row>
    <row r="99" spans="1:15" ht="11.25" customHeight="1" x14ac:dyDescent="0.2">
      <c r="A99" s="426"/>
      <c r="B99" s="7" t="s">
        <v>60</v>
      </c>
      <c r="C99" s="8" t="s">
        <v>59</v>
      </c>
      <c r="D99" s="11">
        <v>1793</v>
      </c>
      <c r="E99" s="10">
        <v>510</v>
      </c>
      <c r="F99" s="10">
        <v>228</v>
      </c>
      <c r="G99" s="10">
        <v>445</v>
      </c>
      <c r="H99" s="10">
        <v>41</v>
      </c>
      <c r="I99" s="11">
        <v>3017</v>
      </c>
      <c r="J99" s="11">
        <v>810085</v>
      </c>
      <c r="K99" s="11">
        <v>230420</v>
      </c>
      <c r="L99" s="11">
        <v>103011</v>
      </c>
      <c r="M99" s="11">
        <v>201053</v>
      </c>
      <c r="N99" s="11">
        <v>18524</v>
      </c>
      <c r="O99" s="11">
        <v>1363093</v>
      </c>
    </row>
    <row r="100" spans="1:15" ht="11.25" customHeight="1" x14ac:dyDescent="0.2">
      <c r="A100" s="426"/>
      <c r="B100" s="7" t="s">
        <v>61</v>
      </c>
      <c r="C100" s="8" t="s">
        <v>58</v>
      </c>
      <c r="D100" s="11">
        <v>3472</v>
      </c>
      <c r="E100" s="11">
        <v>1244</v>
      </c>
      <c r="F100" s="10">
        <v>510</v>
      </c>
      <c r="G100" s="10">
        <v>985</v>
      </c>
      <c r="H100" s="10">
        <v>184</v>
      </c>
      <c r="I100" s="11">
        <v>6395</v>
      </c>
      <c r="J100" s="11">
        <v>1056141</v>
      </c>
      <c r="K100" s="11">
        <v>378410</v>
      </c>
      <c r="L100" s="11">
        <v>155136</v>
      </c>
      <c r="M100" s="11">
        <v>299625</v>
      </c>
      <c r="N100" s="11">
        <v>55971</v>
      </c>
      <c r="O100" s="11">
        <v>1945283</v>
      </c>
    </row>
    <row r="101" spans="1:15" ht="11.25" customHeight="1" x14ac:dyDescent="0.2">
      <c r="A101" s="426"/>
      <c r="B101" s="7" t="s">
        <v>61</v>
      </c>
      <c r="C101" s="8" t="s">
        <v>59</v>
      </c>
      <c r="D101" s="11">
        <v>3241</v>
      </c>
      <c r="E101" s="11">
        <v>1050</v>
      </c>
      <c r="F101" s="10">
        <v>474</v>
      </c>
      <c r="G101" s="10">
        <v>986</v>
      </c>
      <c r="H101" s="10">
        <v>142</v>
      </c>
      <c r="I101" s="11">
        <v>5893</v>
      </c>
      <c r="J101" s="11">
        <v>1038903</v>
      </c>
      <c r="K101" s="11">
        <v>336578</v>
      </c>
      <c r="L101" s="11">
        <v>151941</v>
      </c>
      <c r="M101" s="11">
        <v>316062</v>
      </c>
      <c r="N101" s="11">
        <v>45518</v>
      </c>
      <c r="O101" s="11">
        <v>1889002</v>
      </c>
    </row>
    <row r="102" spans="1:15" ht="11.25" customHeight="1" x14ac:dyDescent="0.2">
      <c r="A102" s="426"/>
      <c r="B102" s="7" t="s">
        <v>62</v>
      </c>
      <c r="C102" s="8" t="s">
        <v>58</v>
      </c>
      <c r="D102" s="10">
        <v>454</v>
      </c>
      <c r="E102" s="10">
        <v>269</v>
      </c>
      <c r="F102" s="10">
        <v>102</v>
      </c>
      <c r="G102" s="10">
        <v>152</v>
      </c>
      <c r="H102" s="10">
        <v>27</v>
      </c>
      <c r="I102" s="11">
        <v>1004</v>
      </c>
      <c r="J102" s="11">
        <v>47454</v>
      </c>
      <c r="K102" s="11">
        <v>28117</v>
      </c>
      <c r="L102" s="11">
        <v>10661</v>
      </c>
      <c r="M102" s="11">
        <v>15888</v>
      </c>
      <c r="N102" s="11">
        <v>2822</v>
      </c>
      <c r="O102" s="11">
        <v>104942</v>
      </c>
    </row>
    <row r="103" spans="1:15" ht="11.25" customHeight="1" x14ac:dyDescent="0.2">
      <c r="A103" s="426"/>
      <c r="B103" s="7" t="s">
        <v>62</v>
      </c>
      <c r="C103" s="8" t="s">
        <v>59</v>
      </c>
      <c r="D103" s="10">
        <v>442</v>
      </c>
      <c r="E103" s="10">
        <v>274</v>
      </c>
      <c r="F103" s="10">
        <v>138</v>
      </c>
      <c r="G103" s="10">
        <v>140</v>
      </c>
      <c r="H103" s="10">
        <v>43</v>
      </c>
      <c r="I103" s="11">
        <v>1037</v>
      </c>
      <c r="J103" s="11">
        <v>84123</v>
      </c>
      <c r="K103" s="11">
        <v>52149</v>
      </c>
      <c r="L103" s="11">
        <v>26265</v>
      </c>
      <c r="M103" s="11">
        <v>26645</v>
      </c>
      <c r="N103" s="11">
        <v>8184</v>
      </c>
      <c r="O103" s="11">
        <v>197366</v>
      </c>
    </row>
    <row r="104" spans="1:15" ht="11.25" customHeight="1" x14ac:dyDescent="0.2">
      <c r="A104" s="426"/>
      <c r="B104" s="7" t="s">
        <v>63</v>
      </c>
      <c r="C104" s="8" t="s">
        <v>58</v>
      </c>
      <c r="D104" s="11">
        <v>12142</v>
      </c>
      <c r="E104" s="11">
        <v>10420</v>
      </c>
      <c r="F104" s="11">
        <v>3456</v>
      </c>
      <c r="G104" s="11">
        <v>3607</v>
      </c>
      <c r="H104" s="10">
        <v>776</v>
      </c>
      <c r="I104" s="11">
        <v>30401</v>
      </c>
      <c r="J104" s="11">
        <v>1162316</v>
      </c>
      <c r="K104" s="11">
        <v>997475</v>
      </c>
      <c r="L104" s="11">
        <v>330832</v>
      </c>
      <c r="M104" s="11">
        <v>345287</v>
      </c>
      <c r="N104" s="11">
        <v>74284</v>
      </c>
      <c r="O104" s="11">
        <v>2910194</v>
      </c>
    </row>
    <row r="105" spans="1:15" ht="11.25" customHeight="1" x14ac:dyDescent="0.2">
      <c r="A105" s="426"/>
      <c r="B105" s="7" t="s">
        <v>64</v>
      </c>
      <c r="C105" s="8" t="s">
        <v>59</v>
      </c>
      <c r="D105" s="11">
        <v>14639</v>
      </c>
      <c r="E105" s="11">
        <v>11190</v>
      </c>
      <c r="F105" s="11">
        <v>4451</v>
      </c>
      <c r="G105" s="11">
        <v>4283</v>
      </c>
      <c r="H105" s="11">
        <v>1342</v>
      </c>
      <c r="I105" s="11">
        <v>35905</v>
      </c>
      <c r="J105" s="11">
        <v>2797382</v>
      </c>
      <c r="K105" s="11">
        <v>2138309</v>
      </c>
      <c r="L105" s="11">
        <v>850546</v>
      </c>
      <c r="M105" s="11">
        <v>818443</v>
      </c>
      <c r="N105" s="11">
        <v>256444</v>
      </c>
      <c r="O105" s="11">
        <v>6861124</v>
      </c>
    </row>
    <row r="106" spans="1:15" ht="11.25" customHeight="1" x14ac:dyDescent="0.2">
      <c r="A106" s="426"/>
      <c r="B106" s="7" t="s">
        <v>65</v>
      </c>
      <c r="C106" s="8" t="s">
        <v>58</v>
      </c>
      <c r="D106" s="11">
        <v>2486</v>
      </c>
      <c r="E106" s="11">
        <v>4005</v>
      </c>
      <c r="F106" s="10">
        <v>455</v>
      </c>
      <c r="G106" s="10">
        <v>949</v>
      </c>
      <c r="H106" s="10">
        <v>153</v>
      </c>
      <c r="I106" s="11">
        <v>8048</v>
      </c>
      <c r="J106" s="11">
        <v>425502</v>
      </c>
      <c r="K106" s="11">
        <v>685493</v>
      </c>
      <c r="L106" s="11">
        <v>77877</v>
      </c>
      <c r="M106" s="11">
        <v>162430</v>
      </c>
      <c r="N106" s="11">
        <v>26187</v>
      </c>
      <c r="O106" s="11">
        <v>1377489</v>
      </c>
    </row>
    <row r="107" spans="1:15" ht="11.25" customHeight="1" x14ac:dyDescent="0.2">
      <c r="A107" s="426"/>
      <c r="B107" s="7" t="s">
        <v>66</v>
      </c>
      <c r="C107" s="8" t="s">
        <v>59</v>
      </c>
      <c r="D107" s="11">
        <v>6261</v>
      </c>
      <c r="E107" s="11">
        <v>10526</v>
      </c>
      <c r="F107" s="11">
        <v>1425</v>
      </c>
      <c r="G107" s="11">
        <v>2378</v>
      </c>
      <c r="H107" s="10">
        <v>460</v>
      </c>
      <c r="I107" s="11">
        <v>21050</v>
      </c>
      <c r="J107" s="11">
        <v>1327030</v>
      </c>
      <c r="K107" s="11">
        <v>2231005</v>
      </c>
      <c r="L107" s="11">
        <v>302031</v>
      </c>
      <c r="M107" s="11">
        <v>504021</v>
      </c>
      <c r="N107" s="11">
        <v>97498</v>
      </c>
      <c r="O107" s="11">
        <v>4461585</v>
      </c>
    </row>
    <row r="108" spans="1:15" ht="11.25" customHeight="1" x14ac:dyDescent="0.2">
      <c r="A108" s="427"/>
      <c r="B108" s="428" t="s">
        <v>46</v>
      </c>
      <c r="C108" s="428"/>
      <c r="D108" s="11">
        <v>47734</v>
      </c>
      <c r="E108" s="11">
        <v>40079</v>
      </c>
      <c r="F108" s="11">
        <v>11576</v>
      </c>
      <c r="G108" s="11">
        <v>14514</v>
      </c>
      <c r="H108" s="11">
        <v>3237</v>
      </c>
      <c r="I108" s="14">
        <v>117140</v>
      </c>
      <c r="J108" s="11">
        <v>10044251</v>
      </c>
      <c r="K108" s="11">
        <v>7351321</v>
      </c>
      <c r="L108" s="11">
        <v>2163927</v>
      </c>
      <c r="M108" s="11">
        <v>2961783</v>
      </c>
      <c r="N108" s="11">
        <v>617306</v>
      </c>
      <c r="O108" s="16">
        <v>23138588</v>
      </c>
    </row>
    <row r="109" spans="1:15" ht="11.25" customHeight="1" x14ac:dyDescent="0.2">
      <c r="A109" s="425" t="s">
        <v>74</v>
      </c>
      <c r="B109" s="7" t="s">
        <v>57</v>
      </c>
      <c r="C109" s="8" t="s">
        <v>58</v>
      </c>
      <c r="D109" s="10">
        <v>27</v>
      </c>
      <c r="E109" s="10">
        <v>95</v>
      </c>
      <c r="F109" s="10">
        <v>79</v>
      </c>
      <c r="G109" s="10">
        <v>2</v>
      </c>
      <c r="H109" s="9"/>
      <c r="I109" s="10">
        <v>203</v>
      </c>
      <c r="J109" s="11">
        <v>12578</v>
      </c>
      <c r="K109" s="11">
        <v>44255</v>
      </c>
      <c r="L109" s="11">
        <v>36802</v>
      </c>
      <c r="M109" s="10">
        <v>932</v>
      </c>
      <c r="N109" s="9"/>
      <c r="O109" s="11">
        <v>94567</v>
      </c>
    </row>
    <row r="110" spans="1:15" ht="11.25" customHeight="1" x14ac:dyDescent="0.2">
      <c r="A110" s="426"/>
      <c r="B110" s="7" t="s">
        <v>57</v>
      </c>
      <c r="C110" s="8" t="s">
        <v>59</v>
      </c>
      <c r="D110" s="10">
        <v>30</v>
      </c>
      <c r="E110" s="10">
        <v>97</v>
      </c>
      <c r="F110" s="10">
        <v>73</v>
      </c>
      <c r="G110" s="9"/>
      <c r="H110" s="9"/>
      <c r="I110" s="10">
        <v>200</v>
      </c>
      <c r="J110" s="11">
        <v>13556</v>
      </c>
      <c r="K110" s="11">
        <v>43831</v>
      </c>
      <c r="L110" s="11">
        <v>32986</v>
      </c>
      <c r="M110" s="9"/>
      <c r="N110" s="9"/>
      <c r="O110" s="11">
        <v>90373</v>
      </c>
    </row>
    <row r="111" spans="1:15" ht="11.25" customHeight="1" x14ac:dyDescent="0.2">
      <c r="A111" s="426"/>
      <c r="B111" s="7" t="s">
        <v>60</v>
      </c>
      <c r="C111" s="8" t="s">
        <v>58</v>
      </c>
      <c r="D111" s="10">
        <v>240</v>
      </c>
      <c r="E111" s="10">
        <v>820</v>
      </c>
      <c r="F111" s="10">
        <v>294</v>
      </c>
      <c r="G111" s="10">
        <v>55</v>
      </c>
      <c r="H111" s="10">
        <v>2</v>
      </c>
      <c r="I111" s="11">
        <v>1411</v>
      </c>
      <c r="J111" s="11">
        <v>111217</v>
      </c>
      <c r="K111" s="11">
        <v>379992</v>
      </c>
      <c r="L111" s="11">
        <v>136241</v>
      </c>
      <c r="M111" s="11">
        <v>25487</v>
      </c>
      <c r="N111" s="10">
        <v>927</v>
      </c>
      <c r="O111" s="11">
        <v>653864</v>
      </c>
    </row>
    <row r="112" spans="1:15" ht="11.25" customHeight="1" x14ac:dyDescent="0.2">
      <c r="A112" s="426"/>
      <c r="B112" s="7" t="s">
        <v>60</v>
      </c>
      <c r="C112" s="8" t="s">
        <v>59</v>
      </c>
      <c r="D112" s="10">
        <v>224</v>
      </c>
      <c r="E112" s="10">
        <v>796</v>
      </c>
      <c r="F112" s="10">
        <v>297</v>
      </c>
      <c r="G112" s="10">
        <v>53</v>
      </c>
      <c r="H112" s="10">
        <v>2</v>
      </c>
      <c r="I112" s="11">
        <v>1372</v>
      </c>
      <c r="J112" s="11">
        <v>101204</v>
      </c>
      <c r="K112" s="11">
        <v>359636</v>
      </c>
      <c r="L112" s="11">
        <v>134186</v>
      </c>
      <c r="M112" s="11">
        <v>23946</v>
      </c>
      <c r="N112" s="10">
        <v>904</v>
      </c>
      <c r="O112" s="11">
        <v>619876</v>
      </c>
    </row>
    <row r="113" spans="1:15" ht="11.25" customHeight="1" x14ac:dyDescent="0.2">
      <c r="A113" s="426"/>
      <c r="B113" s="7" t="s">
        <v>61</v>
      </c>
      <c r="C113" s="8" t="s">
        <v>58</v>
      </c>
      <c r="D113" s="10">
        <v>435</v>
      </c>
      <c r="E113" s="11">
        <v>2392</v>
      </c>
      <c r="F113" s="10">
        <v>771</v>
      </c>
      <c r="G113" s="10">
        <v>121</v>
      </c>
      <c r="H113" s="10">
        <v>58</v>
      </c>
      <c r="I113" s="11">
        <v>3777</v>
      </c>
      <c r="J113" s="11">
        <v>132322</v>
      </c>
      <c r="K113" s="11">
        <v>727618</v>
      </c>
      <c r="L113" s="11">
        <v>234529</v>
      </c>
      <c r="M113" s="11">
        <v>36807</v>
      </c>
      <c r="N113" s="11">
        <v>17643</v>
      </c>
      <c r="O113" s="11">
        <v>1148919</v>
      </c>
    </row>
    <row r="114" spans="1:15" ht="11.25" customHeight="1" x14ac:dyDescent="0.2">
      <c r="A114" s="426"/>
      <c r="B114" s="7" t="s">
        <v>61</v>
      </c>
      <c r="C114" s="8" t="s">
        <v>59</v>
      </c>
      <c r="D114" s="10">
        <v>439</v>
      </c>
      <c r="E114" s="11">
        <v>2394</v>
      </c>
      <c r="F114" s="10">
        <v>721</v>
      </c>
      <c r="G114" s="10">
        <v>114</v>
      </c>
      <c r="H114" s="10">
        <v>43</v>
      </c>
      <c r="I114" s="11">
        <v>3711</v>
      </c>
      <c r="J114" s="11">
        <v>140722</v>
      </c>
      <c r="K114" s="11">
        <v>767397</v>
      </c>
      <c r="L114" s="11">
        <v>231117</v>
      </c>
      <c r="M114" s="11">
        <v>36543</v>
      </c>
      <c r="N114" s="11">
        <v>13784</v>
      </c>
      <c r="O114" s="11">
        <v>1189563</v>
      </c>
    </row>
    <row r="115" spans="1:15" ht="11.25" customHeight="1" x14ac:dyDescent="0.2">
      <c r="A115" s="426"/>
      <c r="B115" s="7" t="s">
        <v>62</v>
      </c>
      <c r="C115" s="8" t="s">
        <v>58</v>
      </c>
      <c r="D115" s="10">
        <v>80</v>
      </c>
      <c r="E115" s="10">
        <v>459</v>
      </c>
      <c r="F115" s="10">
        <v>148</v>
      </c>
      <c r="G115" s="10">
        <v>29</v>
      </c>
      <c r="H115" s="10">
        <v>14</v>
      </c>
      <c r="I115" s="10">
        <v>730</v>
      </c>
      <c r="J115" s="11">
        <v>8362</v>
      </c>
      <c r="K115" s="11">
        <v>47976</v>
      </c>
      <c r="L115" s="11">
        <v>15469</v>
      </c>
      <c r="M115" s="11">
        <v>3031</v>
      </c>
      <c r="N115" s="11">
        <v>1463</v>
      </c>
      <c r="O115" s="11">
        <v>76301</v>
      </c>
    </row>
    <row r="116" spans="1:15" ht="11.25" customHeight="1" x14ac:dyDescent="0.2">
      <c r="A116" s="426"/>
      <c r="B116" s="7" t="s">
        <v>62</v>
      </c>
      <c r="C116" s="8" t="s">
        <v>59</v>
      </c>
      <c r="D116" s="10">
        <v>64</v>
      </c>
      <c r="E116" s="10">
        <v>403</v>
      </c>
      <c r="F116" s="10">
        <v>130</v>
      </c>
      <c r="G116" s="10">
        <v>18</v>
      </c>
      <c r="H116" s="10">
        <v>16</v>
      </c>
      <c r="I116" s="10">
        <v>631</v>
      </c>
      <c r="J116" s="11">
        <v>12181</v>
      </c>
      <c r="K116" s="11">
        <v>76701</v>
      </c>
      <c r="L116" s="11">
        <v>24742</v>
      </c>
      <c r="M116" s="11">
        <v>3426</v>
      </c>
      <c r="N116" s="11">
        <v>3045</v>
      </c>
      <c r="O116" s="11">
        <v>120095</v>
      </c>
    </row>
    <row r="117" spans="1:15" ht="11.25" customHeight="1" x14ac:dyDescent="0.2">
      <c r="A117" s="426"/>
      <c r="B117" s="7" t="s">
        <v>63</v>
      </c>
      <c r="C117" s="8" t="s">
        <v>58</v>
      </c>
      <c r="D117" s="11">
        <v>1800</v>
      </c>
      <c r="E117" s="11">
        <v>8241</v>
      </c>
      <c r="F117" s="11">
        <v>3369</v>
      </c>
      <c r="G117" s="10">
        <v>990</v>
      </c>
      <c r="H117" s="10">
        <v>229</v>
      </c>
      <c r="I117" s="11">
        <v>14629</v>
      </c>
      <c r="J117" s="11">
        <v>172308</v>
      </c>
      <c r="K117" s="11">
        <v>788886</v>
      </c>
      <c r="L117" s="11">
        <v>322504</v>
      </c>
      <c r="M117" s="11">
        <v>94770</v>
      </c>
      <c r="N117" s="11">
        <v>21921</v>
      </c>
      <c r="O117" s="11">
        <v>1400389</v>
      </c>
    </row>
    <row r="118" spans="1:15" ht="11.25" customHeight="1" x14ac:dyDescent="0.2">
      <c r="A118" s="426"/>
      <c r="B118" s="7" t="s">
        <v>64</v>
      </c>
      <c r="C118" s="8" t="s">
        <v>59</v>
      </c>
      <c r="D118" s="11">
        <v>1697</v>
      </c>
      <c r="E118" s="11">
        <v>7938</v>
      </c>
      <c r="F118" s="11">
        <v>3743</v>
      </c>
      <c r="G118" s="10">
        <v>743</v>
      </c>
      <c r="H118" s="10">
        <v>193</v>
      </c>
      <c r="I118" s="11">
        <v>14314</v>
      </c>
      <c r="J118" s="11">
        <v>324282</v>
      </c>
      <c r="K118" s="11">
        <v>1516881</v>
      </c>
      <c r="L118" s="11">
        <v>715254</v>
      </c>
      <c r="M118" s="11">
        <v>141981</v>
      </c>
      <c r="N118" s="11">
        <v>36881</v>
      </c>
      <c r="O118" s="11">
        <v>2735279</v>
      </c>
    </row>
    <row r="119" spans="1:15" ht="11.25" customHeight="1" x14ac:dyDescent="0.2">
      <c r="A119" s="426"/>
      <c r="B119" s="7" t="s">
        <v>65</v>
      </c>
      <c r="C119" s="8" t="s">
        <v>58</v>
      </c>
      <c r="D119" s="10">
        <v>420</v>
      </c>
      <c r="E119" s="11">
        <v>2921</v>
      </c>
      <c r="F119" s="11">
        <v>1128</v>
      </c>
      <c r="G119" s="10">
        <v>172</v>
      </c>
      <c r="H119" s="10">
        <v>76</v>
      </c>
      <c r="I119" s="11">
        <v>4717</v>
      </c>
      <c r="J119" s="11">
        <v>71887</v>
      </c>
      <c r="K119" s="11">
        <v>499956</v>
      </c>
      <c r="L119" s="11">
        <v>193068</v>
      </c>
      <c r="M119" s="11">
        <v>29439</v>
      </c>
      <c r="N119" s="11">
        <v>13008</v>
      </c>
      <c r="O119" s="11">
        <v>807358</v>
      </c>
    </row>
    <row r="120" spans="1:15" ht="11.25" customHeight="1" x14ac:dyDescent="0.2">
      <c r="A120" s="426"/>
      <c r="B120" s="7" t="s">
        <v>66</v>
      </c>
      <c r="C120" s="8" t="s">
        <v>59</v>
      </c>
      <c r="D120" s="10">
        <v>997</v>
      </c>
      <c r="E120" s="11">
        <v>7426</v>
      </c>
      <c r="F120" s="11">
        <v>2894</v>
      </c>
      <c r="G120" s="10">
        <v>321</v>
      </c>
      <c r="H120" s="10">
        <v>232</v>
      </c>
      <c r="I120" s="11">
        <v>11870</v>
      </c>
      <c r="J120" s="11">
        <v>211316</v>
      </c>
      <c r="K120" s="11">
        <v>1573954</v>
      </c>
      <c r="L120" s="11">
        <v>613389</v>
      </c>
      <c r="M120" s="11">
        <v>68037</v>
      </c>
      <c r="N120" s="11">
        <v>49173</v>
      </c>
      <c r="O120" s="11">
        <v>2515869</v>
      </c>
    </row>
    <row r="121" spans="1:15" ht="11.25" customHeight="1" x14ac:dyDescent="0.2">
      <c r="A121" s="427"/>
      <c r="B121" s="428" t="s">
        <v>46</v>
      </c>
      <c r="C121" s="428"/>
      <c r="D121" s="11">
        <v>6453</v>
      </c>
      <c r="E121" s="11">
        <v>33982</v>
      </c>
      <c r="F121" s="11">
        <v>13647</v>
      </c>
      <c r="G121" s="11">
        <v>2618</v>
      </c>
      <c r="H121" s="10">
        <v>865</v>
      </c>
      <c r="I121" s="14">
        <v>57565</v>
      </c>
      <c r="J121" s="11">
        <v>1311935</v>
      </c>
      <c r="K121" s="11">
        <v>6827083</v>
      </c>
      <c r="L121" s="11">
        <v>2690287</v>
      </c>
      <c r="M121" s="11">
        <v>464399</v>
      </c>
      <c r="N121" s="11">
        <v>158749</v>
      </c>
      <c r="O121" s="16">
        <v>11452453</v>
      </c>
    </row>
    <row r="122" spans="1:15" ht="11.25" customHeight="1" x14ac:dyDescent="0.2">
      <c r="A122" s="425" t="s">
        <v>75</v>
      </c>
      <c r="B122" s="7" t="s">
        <v>57</v>
      </c>
      <c r="C122" s="8" t="s">
        <v>58</v>
      </c>
      <c r="D122" s="9"/>
      <c r="E122" s="9"/>
      <c r="F122" s="9"/>
      <c r="G122" s="9"/>
      <c r="H122" s="9"/>
      <c r="I122" s="9"/>
      <c r="J122" s="9"/>
      <c r="K122" s="9"/>
      <c r="L122" s="9"/>
      <c r="M122" s="9"/>
      <c r="N122" s="9"/>
      <c r="O122" s="9"/>
    </row>
    <row r="123" spans="1:15" ht="11.25" customHeight="1" x14ac:dyDescent="0.2">
      <c r="A123" s="426"/>
      <c r="B123" s="7" t="s">
        <v>57</v>
      </c>
      <c r="C123" s="8" t="s">
        <v>59</v>
      </c>
      <c r="D123" s="9"/>
      <c r="E123" s="9"/>
      <c r="F123" s="9"/>
      <c r="G123" s="9"/>
      <c r="H123" s="9"/>
      <c r="I123" s="9"/>
      <c r="J123" s="9"/>
      <c r="K123" s="9"/>
      <c r="L123" s="9"/>
      <c r="M123" s="9"/>
      <c r="N123" s="9"/>
      <c r="O123" s="9"/>
    </row>
    <row r="124" spans="1:15" ht="11.25" customHeight="1" x14ac:dyDescent="0.2">
      <c r="A124" s="426"/>
      <c r="B124" s="7" t="s">
        <v>60</v>
      </c>
      <c r="C124" s="8" t="s">
        <v>58</v>
      </c>
      <c r="D124" s="9"/>
      <c r="E124" s="9"/>
      <c r="F124" s="9"/>
      <c r="G124" s="9"/>
      <c r="H124" s="9"/>
      <c r="I124" s="9"/>
      <c r="J124" s="9"/>
      <c r="K124" s="9"/>
      <c r="L124" s="9"/>
      <c r="M124" s="9"/>
      <c r="N124" s="9"/>
      <c r="O124" s="9"/>
    </row>
    <row r="125" spans="1:15" ht="11.25" customHeight="1" x14ac:dyDescent="0.2">
      <c r="A125" s="426"/>
      <c r="B125" s="7" t="s">
        <v>60</v>
      </c>
      <c r="C125" s="8" t="s">
        <v>59</v>
      </c>
      <c r="D125" s="9"/>
      <c r="E125" s="9"/>
      <c r="F125" s="9"/>
      <c r="G125" s="9"/>
      <c r="H125" s="9"/>
      <c r="I125" s="9"/>
      <c r="J125" s="9"/>
      <c r="K125" s="9"/>
      <c r="L125" s="9"/>
      <c r="M125" s="9"/>
      <c r="N125" s="9"/>
      <c r="O125" s="9"/>
    </row>
    <row r="126" spans="1:15" ht="11.25" customHeight="1" x14ac:dyDescent="0.2">
      <c r="A126" s="426"/>
      <c r="B126" s="7" t="s">
        <v>61</v>
      </c>
      <c r="C126" s="8" t="s">
        <v>58</v>
      </c>
      <c r="D126" s="9"/>
      <c r="E126" s="9"/>
      <c r="F126" s="9"/>
      <c r="G126" s="9"/>
      <c r="H126" s="9"/>
      <c r="I126" s="9"/>
      <c r="J126" s="9"/>
      <c r="K126" s="9"/>
      <c r="L126" s="9"/>
      <c r="M126" s="9"/>
      <c r="N126" s="9"/>
      <c r="O126" s="9"/>
    </row>
    <row r="127" spans="1:15" ht="11.25" customHeight="1" x14ac:dyDescent="0.2">
      <c r="A127" s="426"/>
      <c r="B127" s="7" t="s">
        <v>61</v>
      </c>
      <c r="C127" s="8" t="s">
        <v>59</v>
      </c>
      <c r="D127" s="9"/>
      <c r="E127" s="9"/>
      <c r="F127" s="9"/>
      <c r="G127" s="9"/>
      <c r="H127" s="9"/>
      <c r="I127" s="9"/>
      <c r="J127" s="9"/>
      <c r="K127" s="9"/>
      <c r="L127" s="9"/>
      <c r="M127" s="9"/>
      <c r="N127" s="9"/>
      <c r="O127" s="9"/>
    </row>
    <row r="128" spans="1:15" ht="11.25" customHeight="1" x14ac:dyDescent="0.2">
      <c r="A128" s="426"/>
      <c r="B128" s="7" t="s">
        <v>62</v>
      </c>
      <c r="C128" s="8" t="s">
        <v>58</v>
      </c>
      <c r="D128" s="10">
        <v>36</v>
      </c>
      <c r="E128" s="10">
        <v>104</v>
      </c>
      <c r="F128" s="10">
        <v>48</v>
      </c>
      <c r="G128" s="10">
        <v>12</v>
      </c>
      <c r="H128" s="10">
        <v>4</v>
      </c>
      <c r="I128" s="10">
        <v>204</v>
      </c>
      <c r="J128" s="11">
        <v>3763</v>
      </c>
      <c r="K128" s="11">
        <v>10870</v>
      </c>
      <c r="L128" s="11">
        <v>5017</v>
      </c>
      <c r="M128" s="11">
        <v>1254</v>
      </c>
      <c r="N128" s="10">
        <v>418</v>
      </c>
      <c r="O128" s="11">
        <v>21322</v>
      </c>
    </row>
    <row r="129" spans="1:15" ht="11.25" customHeight="1" x14ac:dyDescent="0.2">
      <c r="A129" s="426"/>
      <c r="B129" s="7" t="s">
        <v>62</v>
      </c>
      <c r="C129" s="8" t="s">
        <v>59</v>
      </c>
      <c r="D129" s="10">
        <v>20</v>
      </c>
      <c r="E129" s="10">
        <v>117</v>
      </c>
      <c r="F129" s="10">
        <v>49</v>
      </c>
      <c r="G129" s="10">
        <v>16</v>
      </c>
      <c r="H129" s="10">
        <v>7</v>
      </c>
      <c r="I129" s="10">
        <v>209</v>
      </c>
      <c r="J129" s="11">
        <v>3806</v>
      </c>
      <c r="K129" s="11">
        <v>22268</v>
      </c>
      <c r="L129" s="11">
        <v>9326</v>
      </c>
      <c r="M129" s="11">
        <v>3045</v>
      </c>
      <c r="N129" s="11">
        <v>1332</v>
      </c>
      <c r="O129" s="11">
        <v>39777</v>
      </c>
    </row>
    <row r="130" spans="1:15" ht="11.25" customHeight="1" x14ac:dyDescent="0.2">
      <c r="A130" s="426"/>
      <c r="B130" s="7" t="s">
        <v>63</v>
      </c>
      <c r="C130" s="8" t="s">
        <v>58</v>
      </c>
      <c r="D130" s="10">
        <v>996</v>
      </c>
      <c r="E130" s="11">
        <v>2886</v>
      </c>
      <c r="F130" s="11">
        <v>1463</v>
      </c>
      <c r="G130" s="10">
        <v>722</v>
      </c>
      <c r="H130" s="10">
        <v>78</v>
      </c>
      <c r="I130" s="11">
        <v>6145</v>
      </c>
      <c r="J130" s="11">
        <v>95344</v>
      </c>
      <c r="K130" s="11">
        <v>276268</v>
      </c>
      <c r="L130" s="11">
        <v>140048</v>
      </c>
      <c r="M130" s="11">
        <v>69115</v>
      </c>
      <c r="N130" s="11">
        <v>7467</v>
      </c>
      <c r="O130" s="11">
        <v>588242</v>
      </c>
    </row>
    <row r="131" spans="1:15" ht="11.25" customHeight="1" x14ac:dyDescent="0.2">
      <c r="A131" s="426"/>
      <c r="B131" s="7" t="s">
        <v>64</v>
      </c>
      <c r="C131" s="8" t="s">
        <v>59</v>
      </c>
      <c r="D131" s="11">
        <v>1003</v>
      </c>
      <c r="E131" s="11">
        <v>2689</v>
      </c>
      <c r="F131" s="11">
        <v>1706</v>
      </c>
      <c r="G131" s="10">
        <v>558</v>
      </c>
      <c r="H131" s="10">
        <v>109</v>
      </c>
      <c r="I131" s="11">
        <v>6065</v>
      </c>
      <c r="J131" s="11">
        <v>191664</v>
      </c>
      <c r="K131" s="11">
        <v>513844</v>
      </c>
      <c r="L131" s="11">
        <v>326001</v>
      </c>
      <c r="M131" s="11">
        <v>106629</v>
      </c>
      <c r="N131" s="11">
        <v>20829</v>
      </c>
      <c r="O131" s="11">
        <v>1158967</v>
      </c>
    </row>
    <row r="132" spans="1:15" ht="11.25" customHeight="1" x14ac:dyDescent="0.2">
      <c r="A132" s="426"/>
      <c r="B132" s="7" t="s">
        <v>65</v>
      </c>
      <c r="C132" s="8" t="s">
        <v>58</v>
      </c>
      <c r="D132" s="10">
        <v>310</v>
      </c>
      <c r="E132" s="11">
        <v>1122</v>
      </c>
      <c r="F132" s="10">
        <v>479</v>
      </c>
      <c r="G132" s="10">
        <v>239</v>
      </c>
      <c r="H132" s="10">
        <v>28</v>
      </c>
      <c r="I132" s="11">
        <v>2178</v>
      </c>
      <c r="J132" s="11">
        <v>53059</v>
      </c>
      <c r="K132" s="11">
        <v>192041</v>
      </c>
      <c r="L132" s="11">
        <v>81985</v>
      </c>
      <c r="M132" s="11">
        <v>40907</v>
      </c>
      <c r="N132" s="11">
        <v>4792</v>
      </c>
      <c r="O132" s="11">
        <v>372784</v>
      </c>
    </row>
    <row r="133" spans="1:15" ht="11.25" customHeight="1" x14ac:dyDescent="0.2">
      <c r="A133" s="426"/>
      <c r="B133" s="7" t="s">
        <v>66</v>
      </c>
      <c r="C133" s="8" t="s">
        <v>59</v>
      </c>
      <c r="D133" s="10">
        <v>711</v>
      </c>
      <c r="E133" s="11">
        <v>2984</v>
      </c>
      <c r="F133" s="11">
        <v>1303</v>
      </c>
      <c r="G133" s="10">
        <v>651</v>
      </c>
      <c r="H133" s="10">
        <v>86</v>
      </c>
      <c r="I133" s="11">
        <v>5735</v>
      </c>
      <c r="J133" s="11">
        <v>150698</v>
      </c>
      <c r="K133" s="11">
        <v>632464</v>
      </c>
      <c r="L133" s="11">
        <v>276173</v>
      </c>
      <c r="M133" s="11">
        <v>137981</v>
      </c>
      <c r="N133" s="11">
        <v>18228</v>
      </c>
      <c r="O133" s="11">
        <v>1215544</v>
      </c>
    </row>
    <row r="134" spans="1:15" ht="11.25" customHeight="1" x14ac:dyDescent="0.2">
      <c r="A134" s="427"/>
      <c r="B134" s="428" t="s">
        <v>46</v>
      </c>
      <c r="C134" s="428"/>
      <c r="D134" s="11">
        <v>3076</v>
      </c>
      <c r="E134" s="11">
        <v>9902</v>
      </c>
      <c r="F134" s="11">
        <v>5048</v>
      </c>
      <c r="G134" s="11">
        <v>2198</v>
      </c>
      <c r="H134" s="10">
        <v>312</v>
      </c>
      <c r="I134" s="14">
        <v>20536</v>
      </c>
      <c r="J134" s="11">
        <v>498334</v>
      </c>
      <c r="K134" s="11">
        <v>1647755</v>
      </c>
      <c r="L134" s="11">
        <v>838550</v>
      </c>
      <c r="M134" s="11">
        <v>358931</v>
      </c>
      <c r="N134" s="11">
        <v>53066</v>
      </c>
      <c r="O134" s="16">
        <v>3396636</v>
      </c>
    </row>
    <row r="135" spans="1:15" ht="11.25" customHeight="1" x14ac:dyDescent="0.2">
      <c r="A135" s="425" t="s">
        <v>76</v>
      </c>
      <c r="B135" s="7" t="s">
        <v>57</v>
      </c>
      <c r="C135" s="8" t="s">
        <v>58</v>
      </c>
      <c r="D135" s="9"/>
      <c r="E135" s="9"/>
      <c r="F135" s="9"/>
      <c r="G135" s="9"/>
      <c r="H135" s="9"/>
      <c r="I135" s="9"/>
      <c r="J135" s="9"/>
      <c r="K135" s="9"/>
      <c r="L135" s="9"/>
      <c r="M135" s="9"/>
      <c r="N135" s="9"/>
      <c r="O135" s="9"/>
    </row>
    <row r="136" spans="1:15" ht="11.25" customHeight="1" x14ac:dyDescent="0.2">
      <c r="A136" s="426"/>
      <c r="B136" s="7" t="s">
        <v>57</v>
      </c>
      <c r="C136" s="8" t="s">
        <v>59</v>
      </c>
      <c r="D136" s="9"/>
      <c r="E136" s="9"/>
      <c r="F136" s="9"/>
      <c r="G136" s="9"/>
      <c r="H136" s="9"/>
      <c r="I136" s="9"/>
      <c r="J136" s="9"/>
      <c r="K136" s="9"/>
      <c r="L136" s="9"/>
      <c r="M136" s="9"/>
      <c r="N136" s="9"/>
      <c r="O136" s="9"/>
    </row>
    <row r="137" spans="1:15" ht="11.25" customHeight="1" x14ac:dyDescent="0.2">
      <c r="A137" s="426"/>
      <c r="B137" s="7" t="s">
        <v>60</v>
      </c>
      <c r="C137" s="8" t="s">
        <v>58</v>
      </c>
      <c r="D137" s="9"/>
      <c r="E137" s="9"/>
      <c r="F137" s="9"/>
      <c r="G137" s="9"/>
      <c r="H137" s="9"/>
      <c r="I137" s="9"/>
      <c r="J137" s="9"/>
      <c r="K137" s="9"/>
      <c r="L137" s="9"/>
      <c r="M137" s="9"/>
      <c r="N137" s="9"/>
      <c r="O137" s="9"/>
    </row>
    <row r="138" spans="1:15" ht="11.25" customHeight="1" x14ac:dyDescent="0.2">
      <c r="A138" s="426"/>
      <c r="B138" s="7" t="s">
        <v>60</v>
      </c>
      <c r="C138" s="8" t="s">
        <v>59</v>
      </c>
      <c r="D138" s="9"/>
      <c r="E138" s="9"/>
      <c r="F138" s="9"/>
      <c r="G138" s="9"/>
      <c r="H138" s="9"/>
      <c r="I138" s="9"/>
      <c r="J138" s="9"/>
      <c r="K138" s="9"/>
      <c r="L138" s="9"/>
      <c r="M138" s="9"/>
      <c r="N138" s="9"/>
      <c r="O138" s="9"/>
    </row>
    <row r="139" spans="1:15" ht="11.25" customHeight="1" x14ac:dyDescent="0.2">
      <c r="A139" s="426"/>
      <c r="B139" s="7" t="s">
        <v>61</v>
      </c>
      <c r="C139" s="8" t="s">
        <v>58</v>
      </c>
      <c r="D139" s="9"/>
      <c r="E139" s="9"/>
      <c r="F139" s="9"/>
      <c r="G139" s="9"/>
      <c r="H139" s="9"/>
      <c r="I139" s="9"/>
      <c r="J139" s="9"/>
      <c r="K139" s="9"/>
      <c r="L139" s="9"/>
      <c r="M139" s="9"/>
      <c r="N139" s="9"/>
      <c r="O139" s="9"/>
    </row>
    <row r="140" spans="1:15" ht="11.25" customHeight="1" x14ac:dyDescent="0.2">
      <c r="A140" s="426"/>
      <c r="B140" s="7" t="s">
        <v>61</v>
      </c>
      <c r="C140" s="8" t="s">
        <v>59</v>
      </c>
      <c r="D140" s="9"/>
      <c r="E140" s="9"/>
      <c r="F140" s="9"/>
      <c r="G140" s="9"/>
      <c r="H140" s="9"/>
      <c r="I140" s="9"/>
      <c r="J140" s="9"/>
      <c r="K140" s="9"/>
      <c r="L140" s="9"/>
      <c r="M140" s="9"/>
      <c r="N140" s="9"/>
      <c r="O140" s="9"/>
    </row>
    <row r="141" spans="1:15" ht="11.25" customHeight="1" x14ac:dyDescent="0.2">
      <c r="A141" s="426"/>
      <c r="B141" s="7" t="s">
        <v>62</v>
      </c>
      <c r="C141" s="8" t="s">
        <v>58</v>
      </c>
      <c r="D141" s="10">
        <v>109</v>
      </c>
      <c r="E141" s="10">
        <v>193</v>
      </c>
      <c r="F141" s="10">
        <v>99</v>
      </c>
      <c r="G141" s="10">
        <v>21</v>
      </c>
      <c r="H141" s="10">
        <v>3</v>
      </c>
      <c r="I141" s="10">
        <v>425</v>
      </c>
      <c r="J141" s="11">
        <v>11393</v>
      </c>
      <c r="K141" s="11">
        <v>20173</v>
      </c>
      <c r="L141" s="11">
        <v>10348</v>
      </c>
      <c r="M141" s="11">
        <v>2195</v>
      </c>
      <c r="N141" s="10">
        <v>314</v>
      </c>
      <c r="O141" s="11">
        <v>44423</v>
      </c>
    </row>
    <row r="142" spans="1:15" ht="11.25" customHeight="1" x14ac:dyDescent="0.2">
      <c r="A142" s="426"/>
      <c r="B142" s="7" t="s">
        <v>62</v>
      </c>
      <c r="C142" s="8" t="s">
        <v>59</v>
      </c>
      <c r="D142" s="10">
        <v>116</v>
      </c>
      <c r="E142" s="10">
        <v>202</v>
      </c>
      <c r="F142" s="10">
        <v>83</v>
      </c>
      <c r="G142" s="10">
        <v>16</v>
      </c>
      <c r="H142" s="10">
        <v>4</v>
      </c>
      <c r="I142" s="10">
        <v>421</v>
      </c>
      <c r="J142" s="11">
        <v>22078</v>
      </c>
      <c r="K142" s="11">
        <v>38446</v>
      </c>
      <c r="L142" s="11">
        <v>15797</v>
      </c>
      <c r="M142" s="11">
        <v>3045</v>
      </c>
      <c r="N142" s="10">
        <v>761</v>
      </c>
      <c r="O142" s="11">
        <v>80127</v>
      </c>
    </row>
    <row r="143" spans="1:15" ht="11.25" customHeight="1" x14ac:dyDescent="0.2">
      <c r="A143" s="426"/>
      <c r="B143" s="7" t="s">
        <v>63</v>
      </c>
      <c r="C143" s="8" t="s">
        <v>58</v>
      </c>
      <c r="D143" s="11">
        <v>3079</v>
      </c>
      <c r="E143" s="11">
        <v>5425</v>
      </c>
      <c r="F143" s="11">
        <v>2777</v>
      </c>
      <c r="G143" s="11">
        <v>1376</v>
      </c>
      <c r="H143" s="10">
        <v>279</v>
      </c>
      <c r="I143" s="11">
        <v>12936</v>
      </c>
      <c r="J143" s="11">
        <v>294743</v>
      </c>
      <c r="K143" s="11">
        <v>519319</v>
      </c>
      <c r="L143" s="11">
        <v>265834</v>
      </c>
      <c r="M143" s="11">
        <v>131720</v>
      </c>
      <c r="N143" s="11">
        <v>26708</v>
      </c>
      <c r="O143" s="11">
        <v>1238324</v>
      </c>
    </row>
    <row r="144" spans="1:15" ht="11.25" customHeight="1" x14ac:dyDescent="0.2">
      <c r="A144" s="426"/>
      <c r="B144" s="7" t="s">
        <v>64</v>
      </c>
      <c r="C144" s="8" t="s">
        <v>59</v>
      </c>
      <c r="D144" s="11">
        <v>3173</v>
      </c>
      <c r="E144" s="11">
        <v>5758</v>
      </c>
      <c r="F144" s="11">
        <v>3500</v>
      </c>
      <c r="G144" s="11">
        <v>1016</v>
      </c>
      <c r="H144" s="10">
        <v>287</v>
      </c>
      <c r="I144" s="11">
        <v>13734</v>
      </c>
      <c r="J144" s="11">
        <v>606332</v>
      </c>
      <c r="K144" s="11">
        <v>1100302</v>
      </c>
      <c r="L144" s="11">
        <v>668819</v>
      </c>
      <c r="M144" s="11">
        <v>194149</v>
      </c>
      <c r="N144" s="11">
        <v>54843</v>
      </c>
      <c r="O144" s="11">
        <v>2624445</v>
      </c>
    </row>
    <row r="145" spans="1:15" ht="11.25" customHeight="1" x14ac:dyDescent="0.2">
      <c r="A145" s="426"/>
      <c r="B145" s="7" t="s">
        <v>65</v>
      </c>
      <c r="C145" s="8" t="s">
        <v>58</v>
      </c>
      <c r="D145" s="10">
        <v>863</v>
      </c>
      <c r="E145" s="11">
        <v>1753</v>
      </c>
      <c r="F145" s="10">
        <v>721</v>
      </c>
      <c r="G145" s="10">
        <v>287</v>
      </c>
      <c r="H145" s="10">
        <v>176</v>
      </c>
      <c r="I145" s="11">
        <v>3800</v>
      </c>
      <c r="J145" s="11">
        <v>147710</v>
      </c>
      <c r="K145" s="11">
        <v>300042</v>
      </c>
      <c r="L145" s="11">
        <v>123406</v>
      </c>
      <c r="M145" s="11">
        <v>49123</v>
      </c>
      <c r="N145" s="11">
        <v>30124</v>
      </c>
      <c r="O145" s="11">
        <v>650405</v>
      </c>
    </row>
    <row r="146" spans="1:15" ht="11.25" customHeight="1" x14ac:dyDescent="0.2">
      <c r="A146" s="426"/>
      <c r="B146" s="7" t="s">
        <v>66</v>
      </c>
      <c r="C146" s="8" t="s">
        <v>59</v>
      </c>
      <c r="D146" s="11">
        <v>2409</v>
      </c>
      <c r="E146" s="11">
        <v>5009</v>
      </c>
      <c r="F146" s="11">
        <v>2290</v>
      </c>
      <c r="G146" s="10">
        <v>599</v>
      </c>
      <c r="H146" s="10">
        <v>517</v>
      </c>
      <c r="I146" s="11">
        <v>10824</v>
      </c>
      <c r="J146" s="11">
        <v>510592</v>
      </c>
      <c r="K146" s="11">
        <v>1061667</v>
      </c>
      <c r="L146" s="11">
        <v>485370</v>
      </c>
      <c r="M146" s="11">
        <v>126959</v>
      </c>
      <c r="N146" s="11">
        <v>109579</v>
      </c>
      <c r="O146" s="11">
        <v>2294167</v>
      </c>
    </row>
    <row r="147" spans="1:15" ht="11.25" customHeight="1" x14ac:dyDescent="0.2">
      <c r="A147" s="427"/>
      <c r="B147" s="428" t="s">
        <v>46</v>
      </c>
      <c r="C147" s="428"/>
      <c r="D147" s="11">
        <v>9749</v>
      </c>
      <c r="E147" s="11">
        <v>18340</v>
      </c>
      <c r="F147" s="11">
        <v>9470</v>
      </c>
      <c r="G147" s="11">
        <v>3315</v>
      </c>
      <c r="H147" s="11">
        <v>1266</v>
      </c>
      <c r="I147" s="14">
        <v>42140</v>
      </c>
      <c r="J147" s="11">
        <v>1592848</v>
      </c>
      <c r="K147" s="11">
        <v>3039949</v>
      </c>
      <c r="L147" s="11">
        <v>1569574</v>
      </c>
      <c r="M147" s="11">
        <v>507191</v>
      </c>
      <c r="N147" s="11">
        <v>222329</v>
      </c>
      <c r="O147" s="16">
        <v>6931891</v>
      </c>
    </row>
    <row r="148" spans="1:15" ht="11.25" customHeight="1" x14ac:dyDescent="0.2">
      <c r="A148" s="425" t="s">
        <v>77</v>
      </c>
      <c r="B148" s="7" t="s">
        <v>57</v>
      </c>
      <c r="C148" s="8" t="s">
        <v>58</v>
      </c>
      <c r="D148" s="9"/>
      <c r="E148" s="9"/>
      <c r="F148" s="9"/>
      <c r="G148" s="9"/>
      <c r="H148" s="9"/>
      <c r="I148" s="9"/>
      <c r="J148" s="9"/>
      <c r="K148" s="9"/>
      <c r="L148" s="9"/>
      <c r="M148" s="9"/>
      <c r="N148" s="9"/>
      <c r="O148" s="9"/>
    </row>
    <row r="149" spans="1:15" ht="11.25" customHeight="1" x14ac:dyDescent="0.2">
      <c r="A149" s="426"/>
      <c r="B149" s="7" t="s">
        <v>57</v>
      </c>
      <c r="C149" s="8" t="s">
        <v>59</v>
      </c>
      <c r="D149" s="9"/>
      <c r="E149" s="9"/>
      <c r="F149" s="9"/>
      <c r="G149" s="9"/>
      <c r="H149" s="9"/>
      <c r="I149" s="9"/>
      <c r="J149" s="9"/>
      <c r="K149" s="9"/>
      <c r="L149" s="9"/>
      <c r="M149" s="9"/>
      <c r="N149" s="9"/>
      <c r="O149" s="9"/>
    </row>
    <row r="150" spans="1:15" ht="11.25" customHeight="1" x14ac:dyDescent="0.2">
      <c r="A150" s="426"/>
      <c r="B150" s="7" t="s">
        <v>60</v>
      </c>
      <c r="C150" s="8" t="s">
        <v>58</v>
      </c>
      <c r="D150" s="9"/>
      <c r="E150" s="9"/>
      <c r="F150" s="9"/>
      <c r="G150" s="9"/>
      <c r="H150" s="9"/>
      <c r="I150" s="9"/>
      <c r="J150" s="9"/>
      <c r="K150" s="9"/>
      <c r="L150" s="9"/>
      <c r="M150" s="9"/>
      <c r="N150" s="9"/>
      <c r="O150" s="9"/>
    </row>
    <row r="151" spans="1:15" ht="11.25" customHeight="1" x14ac:dyDescent="0.2">
      <c r="A151" s="426"/>
      <c r="B151" s="7" t="s">
        <v>60</v>
      </c>
      <c r="C151" s="8" t="s">
        <v>59</v>
      </c>
      <c r="D151" s="9"/>
      <c r="E151" s="9"/>
      <c r="F151" s="9"/>
      <c r="G151" s="9"/>
      <c r="H151" s="9"/>
      <c r="I151" s="9"/>
      <c r="J151" s="9"/>
      <c r="K151" s="9"/>
      <c r="L151" s="9"/>
      <c r="M151" s="9"/>
      <c r="N151" s="9"/>
      <c r="O151" s="9"/>
    </row>
    <row r="152" spans="1:15" ht="11.25" customHeight="1" x14ac:dyDescent="0.2">
      <c r="A152" s="426"/>
      <c r="B152" s="7" t="s">
        <v>61</v>
      </c>
      <c r="C152" s="8" t="s">
        <v>58</v>
      </c>
      <c r="D152" s="9"/>
      <c r="E152" s="10">
        <v>1</v>
      </c>
      <c r="F152" s="9"/>
      <c r="G152" s="9"/>
      <c r="H152" s="9"/>
      <c r="I152" s="10">
        <v>1</v>
      </c>
      <c r="J152" s="9"/>
      <c r="K152" s="10">
        <v>304</v>
      </c>
      <c r="L152" s="9"/>
      <c r="M152" s="9"/>
      <c r="N152" s="9"/>
      <c r="O152" s="10">
        <v>304</v>
      </c>
    </row>
    <row r="153" spans="1:15" ht="11.25" customHeight="1" x14ac:dyDescent="0.2">
      <c r="A153" s="426"/>
      <c r="B153" s="7" t="s">
        <v>61</v>
      </c>
      <c r="C153" s="8" t="s">
        <v>59</v>
      </c>
      <c r="D153" s="9"/>
      <c r="E153" s="10">
        <v>1</v>
      </c>
      <c r="F153" s="10">
        <v>1</v>
      </c>
      <c r="G153" s="9"/>
      <c r="H153" s="9"/>
      <c r="I153" s="10">
        <v>2</v>
      </c>
      <c r="J153" s="9"/>
      <c r="K153" s="10">
        <v>321</v>
      </c>
      <c r="L153" s="10">
        <v>321</v>
      </c>
      <c r="M153" s="9"/>
      <c r="N153" s="9"/>
      <c r="O153" s="10">
        <v>642</v>
      </c>
    </row>
    <row r="154" spans="1:15" ht="11.25" customHeight="1" x14ac:dyDescent="0.2">
      <c r="A154" s="426"/>
      <c r="B154" s="7" t="s">
        <v>62</v>
      </c>
      <c r="C154" s="8" t="s">
        <v>58</v>
      </c>
      <c r="D154" s="10">
        <v>57</v>
      </c>
      <c r="E154" s="10">
        <v>253</v>
      </c>
      <c r="F154" s="10">
        <v>112</v>
      </c>
      <c r="G154" s="10">
        <v>31</v>
      </c>
      <c r="H154" s="10">
        <v>16</v>
      </c>
      <c r="I154" s="10">
        <v>469</v>
      </c>
      <c r="J154" s="11">
        <v>5958</v>
      </c>
      <c r="K154" s="11">
        <v>26444</v>
      </c>
      <c r="L154" s="11">
        <v>11707</v>
      </c>
      <c r="M154" s="11">
        <v>3240</v>
      </c>
      <c r="N154" s="11">
        <v>1672</v>
      </c>
      <c r="O154" s="11">
        <v>49021</v>
      </c>
    </row>
    <row r="155" spans="1:15" ht="11.25" customHeight="1" x14ac:dyDescent="0.2">
      <c r="A155" s="426"/>
      <c r="B155" s="7" t="s">
        <v>62</v>
      </c>
      <c r="C155" s="8" t="s">
        <v>59</v>
      </c>
      <c r="D155" s="10">
        <v>75</v>
      </c>
      <c r="E155" s="10">
        <v>308</v>
      </c>
      <c r="F155" s="10">
        <v>126</v>
      </c>
      <c r="G155" s="10">
        <v>54</v>
      </c>
      <c r="H155" s="10">
        <v>11</v>
      </c>
      <c r="I155" s="10">
        <v>574</v>
      </c>
      <c r="J155" s="11">
        <v>14274</v>
      </c>
      <c r="K155" s="11">
        <v>58620</v>
      </c>
      <c r="L155" s="11">
        <v>23981</v>
      </c>
      <c r="M155" s="11">
        <v>10278</v>
      </c>
      <c r="N155" s="11">
        <v>2094</v>
      </c>
      <c r="O155" s="11">
        <v>109247</v>
      </c>
    </row>
    <row r="156" spans="1:15" ht="11.25" customHeight="1" x14ac:dyDescent="0.2">
      <c r="A156" s="426"/>
      <c r="B156" s="7" t="s">
        <v>63</v>
      </c>
      <c r="C156" s="8" t="s">
        <v>58</v>
      </c>
      <c r="D156" s="11">
        <v>1508</v>
      </c>
      <c r="E156" s="11">
        <v>5446</v>
      </c>
      <c r="F156" s="11">
        <v>2454</v>
      </c>
      <c r="G156" s="11">
        <v>1510</v>
      </c>
      <c r="H156" s="10">
        <v>186</v>
      </c>
      <c r="I156" s="11">
        <v>11104</v>
      </c>
      <c r="J156" s="11">
        <v>144356</v>
      </c>
      <c r="K156" s="11">
        <v>521329</v>
      </c>
      <c r="L156" s="11">
        <v>234914</v>
      </c>
      <c r="M156" s="11">
        <v>144548</v>
      </c>
      <c r="N156" s="11">
        <v>17805</v>
      </c>
      <c r="O156" s="11">
        <v>1062952</v>
      </c>
    </row>
    <row r="157" spans="1:15" ht="11.25" customHeight="1" x14ac:dyDescent="0.2">
      <c r="A157" s="426"/>
      <c r="B157" s="7" t="s">
        <v>64</v>
      </c>
      <c r="C157" s="8" t="s">
        <v>59</v>
      </c>
      <c r="D157" s="11">
        <v>1710</v>
      </c>
      <c r="E157" s="11">
        <v>6261</v>
      </c>
      <c r="F157" s="11">
        <v>3385</v>
      </c>
      <c r="G157" s="11">
        <v>1293</v>
      </c>
      <c r="H157" s="10">
        <v>228</v>
      </c>
      <c r="I157" s="11">
        <v>12877</v>
      </c>
      <c r="J157" s="11">
        <v>326766</v>
      </c>
      <c r="K157" s="11">
        <v>1196421</v>
      </c>
      <c r="L157" s="11">
        <v>646843</v>
      </c>
      <c r="M157" s="11">
        <v>247081</v>
      </c>
      <c r="N157" s="11">
        <v>43569</v>
      </c>
      <c r="O157" s="11">
        <v>2460680</v>
      </c>
    </row>
    <row r="158" spans="1:15" ht="11.25" customHeight="1" x14ac:dyDescent="0.2">
      <c r="A158" s="426"/>
      <c r="B158" s="7" t="s">
        <v>65</v>
      </c>
      <c r="C158" s="8" t="s">
        <v>58</v>
      </c>
      <c r="D158" s="10">
        <v>312</v>
      </c>
      <c r="E158" s="11">
        <v>1927</v>
      </c>
      <c r="F158" s="10">
        <v>653</v>
      </c>
      <c r="G158" s="10">
        <v>450</v>
      </c>
      <c r="H158" s="10">
        <v>45</v>
      </c>
      <c r="I158" s="11">
        <v>3387</v>
      </c>
      <c r="J158" s="11">
        <v>53402</v>
      </c>
      <c r="K158" s="11">
        <v>329824</v>
      </c>
      <c r="L158" s="11">
        <v>111767</v>
      </c>
      <c r="M158" s="11">
        <v>77022</v>
      </c>
      <c r="N158" s="11">
        <v>7702</v>
      </c>
      <c r="O158" s="11">
        <v>579717</v>
      </c>
    </row>
    <row r="159" spans="1:15" ht="11.25" customHeight="1" x14ac:dyDescent="0.2">
      <c r="A159" s="426"/>
      <c r="B159" s="7" t="s">
        <v>66</v>
      </c>
      <c r="C159" s="8" t="s">
        <v>59</v>
      </c>
      <c r="D159" s="10">
        <v>819</v>
      </c>
      <c r="E159" s="11">
        <v>5387</v>
      </c>
      <c r="F159" s="11">
        <v>1957</v>
      </c>
      <c r="G159" s="10">
        <v>856</v>
      </c>
      <c r="H159" s="10">
        <v>153</v>
      </c>
      <c r="I159" s="11">
        <v>9172</v>
      </c>
      <c r="J159" s="11">
        <v>173589</v>
      </c>
      <c r="K159" s="11">
        <v>1141784</v>
      </c>
      <c r="L159" s="11">
        <v>414790</v>
      </c>
      <c r="M159" s="11">
        <v>181431</v>
      </c>
      <c r="N159" s="11">
        <v>32429</v>
      </c>
      <c r="O159" s="11">
        <v>1944023</v>
      </c>
    </row>
    <row r="160" spans="1:15" ht="11.25" customHeight="1" x14ac:dyDescent="0.2">
      <c r="A160" s="427"/>
      <c r="B160" s="428" t="s">
        <v>46</v>
      </c>
      <c r="C160" s="428"/>
      <c r="D160" s="11">
        <v>4481</v>
      </c>
      <c r="E160" s="11">
        <v>19584</v>
      </c>
      <c r="F160" s="11">
        <v>8688</v>
      </c>
      <c r="G160" s="11">
        <v>4194</v>
      </c>
      <c r="H160" s="10">
        <v>639</v>
      </c>
      <c r="I160" s="14">
        <v>37586</v>
      </c>
      <c r="J160" s="11">
        <v>718345</v>
      </c>
      <c r="K160" s="11">
        <v>3275047</v>
      </c>
      <c r="L160" s="11">
        <v>1444323</v>
      </c>
      <c r="M160" s="11">
        <v>663600</v>
      </c>
      <c r="N160" s="11">
        <v>105271</v>
      </c>
      <c r="O160" s="16">
        <v>6206586</v>
      </c>
    </row>
    <row r="161" spans="1:15" ht="11.25" customHeight="1" x14ac:dyDescent="0.2">
      <c r="A161" s="425" t="s">
        <v>78</v>
      </c>
      <c r="B161" s="7" t="s">
        <v>57</v>
      </c>
      <c r="C161" s="8" t="s">
        <v>58</v>
      </c>
      <c r="D161" s="10">
        <v>37</v>
      </c>
      <c r="E161" s="10">
        <v>78</v>
      </c>
      <c r="F161" s="10">
        <v>66</v>
      </c>
      <c r="G161" s="10">
        <v>7</v>
      </c>
      <c r="H161" s="10">
        <v>1</v>
      </c>
      <c r="I161" s="10">
        <v>189</v>
      </c>
      <c r="J161" s="11">
        <v>17236</v>
      </c>
      <c r="K161" s="11">
        <v>36336</v>
      </c>
      <c r="L161" s="11">
        <v>30746</v>
      </c>
      <c r="M161" s="11">
        <v>3261</v>
      </c>
      <c r="N161" s="10">
        <v>466</v>
      </c>
      <c r="O161" s="11">
        <v>88045</v>
      </c>
    </row>
    <row r="162" spans="1:15" ht="11.25" customHeight="1" x14ac:dyDescent="0.2">
      <c r="A162" s="426"/>
      <c r="B162" s="7" t="s">
        <v>57</v>
      </c>
      <c r="C162" s="8" t="s">
        <v>59</v>
      </c>
      <c r="D162" s="10">
        <v>38</v>
      </c>
      <c r="E162" s="10">
        <v>82</v>
      </c>
      <c r="F162" s="10">
        <v>59</v>
      </c>
      <c r="G162" s="10">
        <v>10</v>
      </c>
      <c r="H162" s="10">
        <v>1</v>
      </c>
      <c r="I162" s="10">
        <v>190</v>
      </c>
      <c r="J162" s="11">
        <v>17171</v>
      </c>
      <c r="K162" s="11">
        <v>37053</v>
      </c>
      <c r="L162" s="11">
        <v>26660</v>
      </c>
      <c r="M162" s="11">
        <v>4519</v>
      </c>
      <c r="N162" s="10">
        <v>452</v>
      </c>
      <c r="O162" s="11">
        <v>85855</v>
      </c>
    </row>
    <row r="163" spans="1:15" ht="11.25" customHeight="1" x14ac:dyDescent="0.2">
      <c r="A163" s="426"/>
      <c r="B163" s="7" t="s">
        <v>60</v>
      </c>
      <c r="C163" s="8" t="s">
        <v>58</v>
      </c>
      <c r="D163" s="11">
        <v>1244</v>
      </c>
      <c r="E163" s="11">
        <v>1637</v>
      </c>
      <c r="F163" s="10">
        <v>827</v>
      </c>
      <c r="G163" s="10">
        <v>283</v>
      </c>
      <c r="H163" s="10">
        <v>17</v>
      </c>
      <c r="I163" s="11">
        <v>4008</v>
      </c>
      <c r="J163" s="11">
        <v>576475</v>
      </c>
      <c r="K163" s="11">
        <v>758593</v>
      </c>
      <c r="L163" s="11">
        <v>383235</v>
      </c>
      <c r="M163" s="11">
        <v>131143</v>
      </c>
      <c r="N163" s="11">
        <v>7878</v>
      </c>
      <c r="O163" s="11">
        <v>1857324</v>
      </c>
    </row>
    <row r="164" spans="1:15" ht="11.25" customHeight="1" x14ac:dyDescent="0.2">
      <c r="A164" s="426"/>
      <c r="B164" s="7" t="s">
        <v>60</v>
      </c>
      <c r="C164" s="8" t="s">
        <v>59</v>
      </c>
      <c r="D164" s="11">
        <v>1162</v>
      </c>
      <c r="E164" s="11">
        <v>1593</v>
      </c>
      <c r="F164" s="10">
        <v>761</v>
      </c>
      <c r="G164" s="10">
        <v>283</v>
      </c>
      <c r="H164" s="10">
        <v>20</v>
      </c>
      <c r="I164" s="11">
        <v>3819</v>
      </c>
      <c r="J164" s="11">
        <v>524997</v>
      </c>
      <c r="K164" s="11">
        <v>719724</v>
      </c>
      <c r="L164" s="11">
        <v>343823</v>
      </c>
      <c r="M164" s="11">
        <v>127861</v>
      </c>
      <c r="N164" s="11">
        <v>9036</v>
      </c>
      <c r="O164" s="11">
        <v>1725441</v>
      </c>
    </row>
    <row r="165" spans="1:15" ht="11.25" customHeight="1" x14ac:dyDescent="0.2">
      <c r="A165" s="426"/>
      <c r="B165" s="7" t="s">
        <v>61</v>
      </c>
      <c r="C165" s="8" t="s">
        <v>58</v>
      </c>
      <c r="D165" s="11">
        <v>2126</v>
      </c>
      <c r="E165" s="11">
        <v>5773</v>
      </c>
      <c r="F165" s="11">
        <v>2482</v>
      </c>
      <c r="G165" s="10">
        <v>768</v>
      </c>
      <c r="H165" s="10">
        <v>220</v>
      </c>
      <c r="I165" s="11">
        <v>11369</v>
      </c>
      <c r="J165" s="11">
        <v>646704</v>
      </c>
      <c r="K165" s="11">
        <v>1756078</v>
      </c>
      <c r="L165" s="11">
        <v>754995</v>
      </c>
      <c r="M165" s="11">
        <v>233617</v>
      </c>
      <c r="N165" s="11">
        <v>66921</v>
      </c>
      <c r="O165" s="11">
        <v>3458315</v>
      </c>
    </row>
    <row r="166" spans="1:15" ht="11.25" customHeight="1" x14ac:dyDescent="0.2">
      <c r="A166" s="426"/>
      <c r="B166" s="7" t="s">
        <v>61</v>
      </c>
      <c r="C166" s="8" t="s">
        <v>59</v>
      </c>
      <c r="D166" s="11">
        <v>2045</v>
      </c>
      <c r="E166" s="11">
        <v>5223</v>
      </c>
      <c r="F166" s="11">
        <v>2380</v>
      </c>
      <c r="G166" s="10">
        <v>700</v>
      </c>
      <c r="H166" s="10">
        <v>201</v>
      </c>
      <c r="I166" s="11">
        <v>10549</v>
      </c>
      <c r="J166" s="11">
        <v>655525</v>
      </c>
      <c r="K166" s="11">
        <v>1674233</v>
      </c>
      <c r="L166" s="11">
        <v>762909</v>
      </c>
      <c r="M166" s="11">
        <v>224385</v>
      </c>
      <c r="N166" s="11">
        <v>64431</v>
      </c>
      <c r="O166" s="11">
        <v>3381483</v>
      </c>
    </row>
    <row r="167" spans="1:15" ht="11.25" customHeight="1" x14ac:dyDescent="0.2">
      <c r="A167" s="426"/>
      <c r="B167" s="7" t="s">
        <v>62</v>
      </c>
      <c r="C167" s="8" t="s">
        <v>58</v>
      </c>
      <c r="D167" s="10">
        <v>147</v>
      </c>
      <c r="E167" s="10">
        <v>413</v>
      </c>
      <c r="F167" s="10">
        <v>191</v>
      </c>
      <c r="G167" s="10">
        <v>50</v>
      </c>
      <c r="H167" s="10">
        <v>21</v>
      </c>
      <c r="I167" s="10">
        <v>822</v>
      </c>
      <c r="J167" s="11">
        <v>15365</v>
      </c>
      <c r="K167" s="11">
        <v>43168</v>
      </c>
      <c r="L167" s="11">
        <v>19964</v>
      </c>
      <c r="M167" s="11">
        <v>5226</v>
      </c>
      <c r="N167" s="11">
        <v>2195</v>
      </c>
      <c r="O167" s="11">
        <v>85918</v>
      </c>
    </row>
    <row r="168" spans="1:15" ht="11.25" customHeight="1" x14ac:dyDescent="0.2">
      <c r="A168" s="426"/>
      <c r="B168" s="7" t="s">
        <v>62</v>
      </c>
      <c r="C168" s="8" t="s">
        <v>59</v>
      </c>
      <c r="D168" s="10">
        <v>144</v>
      </c>
      <c r="E168" s="10">
        <v>338</v>
      </c>
      <c r="F168" s="10">
        <v>130</v>
      </c>
      <c r="G168" s="10">
        <v>47</v>
      </c>
      <c r="H168" s="10">
        <v>18</v>
      </c>
      <c r="I168" s="10">
        <v>677</v>
      </c>
      <c r="J168" s="11">
        <v>27407</v>
      </c>
      <c r="K168" s="11">
        <v>64330</v>
      </c>
      <c r="L168" s="11">
        <v>24742</v>
      </c>
      <c r="M168" s="11">
        <v>8945</v>
      </c>
      <c r="N168" s="11">
        <v>3426</v>
      </c>
      <c r="O168" s="11">
        <v>128850</v>
      </c>
    </row>
    <row r="169" spans="1:15" ht="11.25" customHeight="1" x14ac:dyDescent="0.2">
      <c r="A169" s="426"/>
      <c r="B169" s="7" t="s">
        <v>63</v>
      </c>
      <c r="C169" s="8" t="s">
        <v>58</v>
      </c>
      <c r="D169" s="10">
        <v>34</v>
      </c>
      <c r="E169" s="10">
        <v>98</v>
      </c>
      <c r="F169" s="10">
        <v>24</v>
      </c>
      <c r="G169" s="10">
        <v>9</v>
      </c>
      <c r="H169" s="10">
        <v>4</v>
      </c>
      <c r="I169" s="10">
        <v>169</v>
      </c>
      <c r="J169" s="11">
        <v>3255</v>
      </c>
      <c r="K169" s="11">
        <v>9381</v>
      </c>
      <c r="L169" s="11">
        <v>2297</v>
      </c>
      <c r="M169" s="10">
        <v>862</v>
      </c>
      <c r="N169" s="10">
        <v>383</v>
      </c>
      <c r="O169" s="11">
        <v>16178</v>
      </c>
    </row>
    <row r="170" spans="1:15" ht="11.25" customHeight="1" x14ac:dyDescent="0.2">
      <c r="A170" s="426"/>
      <c r="B170" s="7" t="s">
        <v>64</v>
      </c>
      <c r="C170" s="8" t="s">
        <v>59</v>
      </c>
      <c r="D170" s="10">
        <v>34</v>
      </c>
      <c r="E170" s="10">
        <v>69</v>
      </c>
      <c r="F170" s="10">
        <v>30</v>
      </c>
      <c r="G170" s="10">
        <v>10</v>
      </c>
      <c r="H170" s="10">
        <v>2</v>
      </c>
      <c r="I170" s="10">
        <v>145</v>
      </c>
      <c r="J170" s="11">
        <v>6497</v>
      </c>
      <c r="K170" s="11">
        <v>13185</v>
      </c>
      <c r="L170" s="11">
        <v>5733</v>
      </c>
      <c r="M170" s="11">
        <v>1911</v>
      </c>
      <c r="N170" s="10">
        <v>382</v>
      </c>
      <c r="O170" s="11">
        <v>27708</v>
      </c>
    </row>
    <row r="171" spans="1:15" ht="11.25" customHeight="1" x14ac:dyDescent="0.2">
      <c r="A171" s="426"/>
      <c r="B171" s="7" t="s">
        <v>65</v>
      </c>
      <c r="C171" s="8" t="s">
        <v>58</v>
      </c>
      <c r="D171" s="9"/>
      <c r="E171" s="9"/>
      <c r="F171" s="9"/>
      <c r="G171" s="9"/>
      <c r="H171" s="9"/>
      <c r="I171" s="9"/>
      <c r="J171" s="9"/>
      <c r="K171" s="9"/>
      <c r="L171" s="9"/>
      <c r="M171" s="9"/>
      <c r="N171" s="9"/>
      <c r="O171" s="9"/>
    </row>
    <row r="172" spans="1:15" ht="11.25" customHeight="1" x14ac:dyDescent="0.2">
      <c r="A172" s="426"/>
      <c r="B172" s="7" t="s">
        <v>66</v>
      </c>
      <c r="C172" s="8" t="s">
        <v>59</v>
      </c>
      <c r="D172" s="9"/>
      <c r="E172" s="9"/>
      <c r="F172" s="9"/>
      <c r="G172" s="9"/>
      <c r="H172" s="9"/>
      <c r="I172" s="9"/>
      <c r="J172" s="9"/>
      <c r="K172" s="9"/>
      <c r="L172" s="9"/>
      <c r="M172" s="9"/>
      <c r="N172" s="9"/>
      <c r="O172" s="9"/>
    </row>
    <row r="173" spans="1:15" ht="12" customHeight="1" x14ac:dyDescent="0.2">
      <c r="A173" s="427"/>
      <c r="B173" s="428" t="s">
        <v>46</v>
      </c>
      <c r="C173" s="428"/>
      <c r="D173" s="11">
        <v>7011</v>
      </c>
      <c r="E173" s="11">
        <v>15304</v>
      </c>
      <c r="F173" s="11">
        <v>6950</v>
      </c>
      <c r="G173" s="11">
        <v>2167</v>
      </c>
      <c r="H173" s="10">
        <v>505</v>
      </c>
      <c r="I173" s="14">
        <v>31937</v>
      </c>
      <c r="J173" s="11">
        <v>2490632</v>
      </c>
      <c r="K173" s="11">
        <v>5112081</v>
      </c>
      <c r="L173" s="11">
        <v>2355104</v>
      </c>
      <c r="M173" s="11">
        <v>741730</v>
      </c>
      <c r="N173" s="11">
        <v>155570</v>
      </c>
      <c r="O173" s="16">
        <v>10855117</v>
      </c>
    </row>
    <row r="174" spans="1:15" ht="11.25" customHeight="1" x14ac:dyDescent="0.2">
      <c r="A174" s="425" t="s">
        <v>43</v>
      </c>
      <c r="B174" s="7" t="s">
        <v>57</v>
      </c>
      <c r="C174" s="8" t="s">
        <v>58</v>
      </c>
      <c r="D174" s="9"/>
      <c r="E174" s="9"/>
      <c r="F174" s="9"/>
      <c r="G174" s="9"/>
      <c r="H174" s="9"/>
      <c r="I174" s="9"/>
      <c r="J174" s="9"/>
      <c r="K174" s="9"/>
      <c r="L174" s="9"/>
      <c r="M174" s="9"/>
      <c r="N174" s="9"/>
      <c r="O174" s="9"/>
    </row>
    <row r="175" spans="1:15" ht="11.25" customHeight="1" x14ac:dyDescent="0.2">
      <c r="A175" s="426"/>
      <c r="B175" s="7" t="s">
        <v>57</v>
      </c>
      <c r="C175" s="8" t="s">
        <v>59</v>
      </c>
      <c r="D175" s="9"/>
      <c r="E175" s="9"/>
      <c r="F175" s="9"/>
      <c r="G175" s="9"/>
      <c r="H175" s="9"/>
      <c r="I175" s="9"/>
      <c r="J175" s="9"/>
      <c r="K175" s="9"/>
      <c r="L175" s="9"/>
      <c r="M175" s="9"/>
      <c r="N175" s="9"/>
      <c r="O175" s="9"/>
    </row>
    <row r="176" spans="1:15" ht="11.25" customHeight="1" x14ac:dyDescent="0.2">
      <c r="A176" s="426"/>
      <c r="B176" s="7" t="s">
        <v>60</v>
      </c>
      <c r="C176" s="8" t="s">
        <v>58</v>
      </c>
      <c r="D176" s="9"/>
      <c r="E176" s="9"/>
      <c r="F176" s="9"/>
      <c r="G176" s="10">
        <v>2</v>
      </c>
      <c r="H176" s="9"/>
      <c r="I176" s="10">
        <v>2</v>
      </c>
      <c r="J176" s="9"/>
      <c r="K176" s="9"/>
      <c r="L176" s="9"/>
      <c r="M176" s="10">
        <v>927</v>
      </c>
      <c r="N176" s="9"/>
      <c r="O176" s="10">
        <v>927</v>
      </c>
    </row>
    <row r="177" spans="1:15" ht="11.25" customHeight="1" x14ac:dyDescent="0.2">
      <c r="A177" s="426"/>
      <c r="B177" s="7" t="s">
        <v>60</v>
      </c>
      <c r="C177" s="8" t="s">
        <v>59</v>
      </c>
      <c r="D177" s="9"/>
      <c r="E177" s="9"/>
      <c r="F177" s="9"/>
      <c r="G177" s="9"/>
      <c r="H177" s="9"/>
      <c r="I177" s="9"/>
      <c r="J177" s="9"/>
      <c r="K177" s="9"/>
      <c r="L177" s="9"/>
      <c r="M177" s="9"/>
      <c r="N177" s="9"/>
      <c r="O177" s="9"/>
    </row>
    <row r="178" spans="1:15" ht="11.25" customHeight="1" x14ac:dyDescent="0.2">
      <c r="A178" s="426"/>
      <c r="B178" s="7" t="s">
        <v>61</v>
      </c>
      <c r="C178" s="8" t="s">
        <v>58</v>
      </c>
      <c r="D178" s="10">
        <v>1</v>
      </c>
      <c r="E178" s="10">
        <v>12</v>
      </c>
      <c r="F178" s="10">
        <v>4</v>
      </c>
      <c r="G178" s="9"/>
      <c r="H178" s="9"/>
      <c r="I178" s="10">
        <v>17</v>
      </c>
      <c r="J178" s="10">
        <v>304</v>
      </c>
      <c r="K178" s="11">
        <v>3650</v>
      </c>
      <c r="L178" s="11">
        <v>1217</v>
      </c>
      <c r="M178" s="9"/>
      <c r="N178" s="9"/>
      <c r="O178" s="11">
        <v>5171</v>
      </c>
    </row>
    <row r="179" spans="1:15" ht="11.25" customHeight="1" x14ac:dyDescent="0.2">
      <c r="A179" s="426"/>
      <c r="B179" s="7" t="s">
        <v>61</v>
      </c>
      <c r="C179" s="8" t="s">
        <v>59</v>
      </c>
      <c r="D179" s="10">
        <v>1</v>
      </c>
      <c r="E179" s="10">
        <v>14</v>
      </c>
      <c r="F179" s="10">
        <v>6</v>
      </c>
      <c r="G179" s="10">
        <v>4</v>
      </c>
      <c r="H179" s="9"/>
      <c r="I179" s="10">
        <v>25</v>
      </c>
      <c r="J179" s="10">
        <v>321</v>
      </c>
      <c r="K179" s="11">
        <v>4488</v>
      </c>
      <c r="L179" s="11">
        <v>1923</v>
      </c>
      <c r="M179" s="11">
        <v>1282</v>
      </c>
      <c r="N179" s="9"/>
      <c r="O179" s="11">
        <v>8014</v>
      </c>
    </row>
    <row r="180" spans="1:15" ht="11.25" customHeight="1" x14ac:dyDescent="0.2">
      <c r="A180" s="426"/>
      <c r="B180" s="7" t="s">
        <v>62</v>
      </c>
      <c r="C180" s="8" t="s">
        <v>58</v>
      </c>
      <c r="D180" s="10">
        <v>19</v>
      </c>
      <c r="E180" s="10">
        <v>321</v>
      </c>
      <c r="F180" s="10">
        <v>154</v>
      </c>
      <c r="G180" s="10">
        <v>243</v>
      </c>
      <c r="H180" s="10">
        <v>2</v>
      </c>
      <c r="I180" s="10">
        <v>739</v>
      </c>
      <c r="J180" s="11">
        <v>1986</v>
      </c>
      <c r="K180" s="11">
        <v>33552</v>
      </c>
      <c r="L180" s="11">
        <v>16097</v>
      </c>
      <c r="M180" s="11">
        <v>25399</v>
      </c>
      <c r="N180" s="10">
        <v>209</v>
      </c>
      <c r="O180" s="11">
        <v>77243</v>
      </c>
    </row>
    <row r="181" spans="1:15" ht="11.25" customHeight="1" x14ac:dyDescent="0.2">
      <c r="A181" s="426"/>
      <c r="B181" s="7" t="s">
        <v>62</v>
      </c>
      <c r="C181" s="8" t="s">
        <v>59</v>
      </c>
      <c r="D181" s="10">
        <v>14</v>
      </c>
      <c r="E181" s="10">
        <v>211</v>
      </c>
      <c r="F181" s="10">
        <v>173</v>
      </c>
      <c r="G181" s="10">
        <v>172</v>
      </c>
      <c r="H181" s="10">
        <v>1</v>
      </c>
      <c r="I181" s="10">
        <v>571</v>
      </c>
      <c r="J181" s="11">
        <v>2665</v>
      </c>
      <c r="K181" s="11">
        <v>40159</v>
      </c>
      <c r="L181" s="11">
        <v>32926</v>
      </c>
      <c r="M181" s="11">
        <v>32736</v>
      </c>
      <c r="N181" s="10">
        <v>190</v>
      </c>
      <c r="O181" s="11">
        <v>108676</v>
      </c>
    </row>
    <row r="182" spans="1:15" ht="11.25" customHeight="1" x14ac:dyDescent="0.2">
      <c r="A182" s="426"/>
      <c r="B182" s="7" t="s">
        <v>63</v>
      </c>
      <c r="C182" s="8" t="s">
        <v>58</v>
      </c>
      <c r="D182" s="10">
        <v>546</v>
      </c>
      <c r="E182" s="11">
        <v>8788</v>
      </c>
      <c r="F182" s="11">
        <v>5436</v>
      </c>
      <c r="G182" s="11">
        <v>9487</v>
      </c>
      <c r="H182" s="10">
        <v>43</v>
      </c>
      <c r="I182" s="11">
        <v>24300</v>
      </c>
      <c r="J182" s="11">
        <v>52267</v>
      </c>
      <c r="K182" s="11">
        <v>841248</v>
      </c>
      <c r="L182" s="11">
        <v>520372</v>
      </c>
      <c r="M182" s="11">
        <v>908161</v>
      </c>
      <c r="N182" s="11">
        <v>4116</v>
      </c>
      <c r="O182" s="11">
        <v>2326164</v>
      </c>
    </row>
    <row r="183" spans="1:15" ht="11.25" customHeight="1" x14ac:dyDescent="0.2">
      <c r="A183" s="426"/>
      <c r="B183" s="7" t="s">
        <v>64</v>
      </c>
      <c r="C183" s="8" t="s">
        <v>59</v>
      </c>
      <c r="D183" s="10">
        <v>434</v>
      </c>
      <c r="E183" s="11">
        <v>8615</v>
      </c>
      <c r="F183" s="11">
        <v>5653</v>
      </c>
      <c r="G183" s="11">
        <v>7600</v>
      </c>
      <c r="H183" s="10">
        <v>45</v>
      </c>
      <c r="I183" s="11">
        <v>22347</v>
      </c>
      <c r="J183" s="11">
        <v>82934</v>
      </c>
      <c r="K183" s="11">
        <v>1646250</v>
      </c>
      <c r="L183" s="11">
        <v>1080238</v>
      </c>
      <c r="M183" s="11">
        <v>1452292</v>
      </c>
      <c r="N183" s="11">
        <v>8599</v>
      </c>
      <c r="O183" s="11">
        <v>4270313</v>
      </c>
    </row>
    <row r="184" spans="1:15" ht="11.25" customHeight="1" x14ac:dyDescent="0.2">
      <c r="A184" s="426"/>
      <c r="B184" s="7" t="s">
        <v>65</v>
      </c>
      <c r="C184" s="8" t="s">
        <v>58</v>
      </c>
      <c r="D184" s="10">
        <v>74</v>
      </c>
      <c r="E184" s="11">
        <v>3056</v>
      </c>
      <c r="F184" s="11">
        <v>1816</v>
      </c>
      <c r="G184" s="11">
        <v>2144</v>
      </c>
      <c r="H184" s="10">
        <v>10</v>
      </c>
      <c r="I184" s="11">
        <v>7100</v>
      </c>
      <c r="J184" s="11">
        <v>12666</v>
      </c>
      <c r="K184" s="11">
        <v>523063</v>
      </c>
      <c r="L184" s="11">
        <v>310825</v>
      </c>
      <c r="M184" s="11">
        <v>366966</v>
      </c>
      <c r="N184" s="11">
        <v>1712</v>
      </c>
      <c r="O184" s="11">
        <v>1215232</v>
      </c>
    </row>
    <row r="185" spans="1:15" ht="11.25" customHeight="1" x14ac:dyDescent="0.2">
      <c r="A185" s="426"/>
      <c r="B185" s="7" t="s">
        <v>66</v>
      </c>
      <c r="C185" s="8" t="s">
        <v>59</v>
      </c>
      <c r="D185" s="10">
        <v>181</v>
      </c>
      <c r="E185" s="11">
        <v>7849</v>
      </c>
      <c r="F185" s="11">
        <v>5206</v>
      </c>
      <c r="G185" s="11">
        <v>5132</v>
      </c>
      <c r="H185" s="10">
        <v>15</v>
      </c>
      <c r="I185" s="11">
        <v>18383</v>
      </c>
      <c r="J185" s="11">
        <v>38363</v>
      </c>
      <c r="K185" s="11">
        <v>1663610</v>
      </c>
      <c r="L185" s="11">
        <v>1103421</v>
      </c>
      <c r="M185" s="11">
        <v>1087737</v>
      </c>
      <c r="N185" s="11">
        <v>3179</v>
      </c>
      <c r="O185" s="11">
        <v>3896310</v>
      </c>
    </row>
    <row r="186" spans="1:15" ht="11.25" customHeight="1" x14ac:dyDescent="0.2">
      <c r="A186" s="427"/>
      <c r="B186" s="428" t="s">
        <v>46</v>
      </c>
      <c r="C186" s="428"/>
      <c r="D186" s="11">
        <v>1270</v>
      </c>
      <c r="E186" s="11">
        <v>28866</v>
      </c>
      <c r="F186" s="11">
        <v>18448</v>
      </c>
      <c r="G186" s="11">
        <v>24784</v>
      </c>
      <c r="H186" s="10">
        <v>116</v>
      </c>
      <c r="I186" s="14">
        <v>73484</v>
      </c>
      <c r="J186" s="11">
        <v>191506</v>
      </c>
      <c r="K186" s="11">
        <v>4756020</v>
      </c>
      <c r="L186" s="11">
        <v>3067019</v>
      </c>
      <c r="M186" s="11">
        <v>3875500</v>
      </c>
      <c r="N186" s="11">
        <v>18005</v>
      </c>
      <c r="O186" s="16">
        <v>11908050</v>
      </c>
    </row>
    <row r="187" spans="1:15" ht="11.25" customHeight="1" x14ac:dyDescent="0.2">
      <c r="A187" s="425" t="s">
        <v>79</v>
      </c>
      <c r="B187" s="7" t="s">
        <v>57</v>
      </c>
      <c r="C187" s="8" t="s">
        <v>58</v>
      </c>
      <c r="D187" s="10">
        <v>4</v>
      </c>
      <c r="E187" s="10">
        <v>249</v>
      </c>
      <c r="F187" s="10">
        <v>91</v>
      </c>
      <c r="G187" s="10">
        <v>26</v>
      </c>
      <c r="H187" s="10">
        <v>1</v>
      </c>
      <c r="I187" s="10">
        <v>371</v>
      </c>
      <c r="J187" s="11">
        <v>1863</v>
      </c>
      <c r="K187" s="11">
        <v>115996</v>
      </c>
      <c r="L187" s="11">
        <v>42392</v>
      </c>
      <c r="M187" s="11">
        <v>12112</v>
      </c>
      <c r="N187" s="10">
        <v>466</v>
      </c>
      <c r="O187" s="11">
        <v>172829</v>
      </c>
    </row>
    <row r="188" spans="1:15" ht="11.25" customHeight="1" x14ac:dyDescent="0.2">
      <c r="A188" s="426"/>
      <c r="B188" s="7" t="s">
        <v>57</v>
      </c>
      <c r="C188" s="8" t="s">
        <v>59</v>
      </c>
      <c r="D188" s="10">
        <v>5</v>
      </c>
      <c r="E188" s="10">
        <v>246</v>
      </c>
      <c r="F188" s="10">
        <v>101</v>
      </c>
      <c r="G188" s="10">
        <v>25</v>
      </c>
      <c r="H188" s="9"/>
      <c r="I188" s="10">
        <v>377</v>
      </c>
      <c r="J188" s="11">
        <v>2259</v>
      </c>
      <c r="K188" s="11">
        <v>111159</v>
      </c>
      <c r="L188" s="11">
        <v>45638</v>
      </c>
      <c r="M188" s="11">
        <v>11297</v>
      </c>
      <c r="N188" s="9"/>
      <c r="O188" s="11">
        <v>170353</v>
      </c>
    </row>
    <row r="189" spans="1:15" ht="11.25" customHeight="1" x14ac:dyDescent="0.2">
      <c r="A189" s="426"/>
      <c r="B189" s="7" t="s">
        <v>60</v>
      </c>
      <c r="C189" s="8" t="s">
        <v>58</v>
      </c>
      <c r="D189" s="10">
        <v>115</v>
      </c>
      <c r="E189" s="11">
        <v>1384</v>
      </c>
      <c r="F189" s="10">
        <v>390</v>
      </c>
      <c r="G189" s="10">
        <v>690</v>
      </c>
      <c r="H189" s="10">
        <v>1</v>
      </c>
      <c r="I189" s="11">
        <v>2580</v>
      </c>
      <c r="J189" s="11">
        <v>53291</v>
      </c>
      <c r="K189" s="11">
        <v>641352</v>
      </c>
      <c r="L189" s="11">
        <v>180728</v>
      </c>
      <c r="M189" s="11">
        <v>319749</v>
      </c>
      <c r="N189" s="10">
        <v>463</v>
      </c>
      <c r="O189" s="11">
        <v>1195583</v>
      </c>
    </row>
    <row r="190" spans="1:15" ht="11.25" customHeight="1" x14ac:dyDescent="0.2">
      <c r="A190" s="426"/>
      <c r="B190" s="7" t="s">
        <v>60</v>
      </c>
      <c r="C190" s="8" t="s">
        <v>59</v>
      </c>
      <c r="D190" s="10">
        <v>93</v>
      </c>
      <c r="E190" s="11">
        <v>1282</v>
      </c>
      <c r="F190" s="10">
        <v>353</v>
      </c>
      <c r="G190" s="10">
        <v>645</v>
      </c>
      <c r="H190" s="10">
        <v>1</v>
      </c>
      <c r="I190" s="11">
        <v>2374</v>
      </c>
      <c r="J190" s="11">
        <v>42018</v>
      </c>
      <c r="K190" s="11">
        <v>579213</v>
      </c>
      <c r="L190" s="11">
        <v>159487</v>
      </c>
      <c r="M190" s="11">
        <v>291414</v>
      </c>
      <c r="N190" s="10">
        <v>452</v>
      </c>
      <c r="O190" s="11">
        <v>1072584</v>
      </c>
    </row>
    <row r="191" spans="1:15" ht="11.25" customHeight="1" x14ac:dyDescent="0.2">
      <c r="A191" s="426"/>
      <c r="B191" s="7" t="s">
        <v>61</v>
      </c>
      <c r="C191" s="8" t="s">
        <v>58</v>
      </c>
      <c r="D191" s="10">
        <v>160</v>
      </c>
      <c r="E191" s="11">
        <v>3637</v>
      </c>
      <c r="F191" s="10">
        <v>957</v>
      </c>
      <c r="G191" s="11">
        <v>2368</v>
      </c>
      <c r="H191" s="10">
        <v>20</v>
      </c>
      <c r="I191" s="11">
        <v>7142</v>
      </c>
      <c r="J191" s="11">
        <v>48670</v>
      </c>
      <c r="K191" s="11">
        <v>1106332</v>
      </c>
      <c r="L191" s="11">
        <v>291108</v>
      </c>
      <c r="M191" s="11">
        <v>720318</v>
      </c>
      <c r="N191" s="11">
        <v>6084</v>
      </c>
      <c r="O191" s="11">
        <v>2172512</v>
      </c>
    </row>
    <row r="192" spans="1:15" ht="11.25" customHeight="1" x14ac:dyDescent="0.2">
      <c r="A192" s="426"/>
      <c r="B192" s="7" t="s">
        <v>61</v>
      </c>
      <c r="C192" s="8" t="s">
        <v>59</v>
      </c>
      <c r="D192" s="10">
        <v>149</v>
      </c>
      <c r="E192" s="11">
        <v>3394</v>
      </c>
      <c r="F192" s="10">
        <v>942</v>
      </c>
      <c r="G192" s="11">
        <v>2123</v>
      </c>
      <c r="H192" s="10">
        <v>16</v>
      </c>
      <c r="I192" s="11">
        <v>6624</v>
      </c>
      <c r="J192" s="11">
        <v>47762</v>
      </c>
      <c r="K192" s="11">
        <v>1087947</v>
      </c>
      <c r="L192" s="11">
        <v>301958</v>
      </c>
      <c r="M192" s="11">
        <v>680528</v>
      </c>
      <c r="N192" s="11">
        <v>5129</v>
      </c>
      <c r="O192" s="11">
        <v>2123324</v>
      </c>
    </row>
    <row r="193" spans="1:15" ht="11.25" customHeight="1" x14ac:dyDescent="0.2">
      <c r="A193" s="426"/>
      <c r="B193" s="7" t="s">
        <v>62</v>
      </c>
      <c r="C193" s="8" t="s">
        <v>58</v>
      </c>
      <c r="D193" s="10">
        <v>5</v>
      </c>
      <c r="E193" s="10">
        <v>288</v>
      </c>
      <c r="F193" s="10">
        <v>86</v>
      </c>
      <c r="G193" s="10">
        <v>163</v>
      </c>
      <c r="H193" s="10">
        <v>3</v>
      </c>
      <c r="I193" s="10">
        <v>545</v>
      </c>
      <c r="J193" s="10">
        <v>523</v>
      </c>
      <c r="K193" s="11">
        <v>30103</v>
      </c>
      <c r="L193" s="11">
        <v>8989</v>
      </c>
      <c r="M193" s="11">
        <v>17037</v>
      </c>
      <c r="N193" s="10">
        <v>314</v>
      </c>
      <c r="O193" s="11">
        <v>56966</v>
      </c>
    </row>
    <row r="194" spans="1:15" ht="11.25" customHeight="1" x14ac:dyDescent="0.2">
      <c r="A194" s="426"/>
      <c r="B194" s="7" t="s">
        <v>62</v>
      </c>
      <c r="C194" s="8" t="s">
        <v>59</v>
      </c>
      <c r="D194" s="10">
        <v>6</v>
      </c>
      <c r="E194" s="10">
        <v>236</v>
      </c>
      <c r="F194" s="10">
        <v>89</v>
      </c>
      <c r="G194" s="10">
        <v>125</v>
      </c>
      <c r="H194" s="9"/>
      <c r="I194" s="10">
        <v>456</v>
      </c>
      <c r="J194" s="11">
        <v>1142</v>
      </c>
      <c r="K194" s="11">
        <v>44917</v>
      </c>
      <c r="L194" s="11">
        <v>16939</v>
      </c>
      <c r="M194" s="11">
        <v>23791</v>
      </c>
      <c r="N194" s="9"/>
      <c r="O194" s="11">
        <v>86789</v>
      </c>
    </row>
    <row r="195" spans="1:15" ht="11.25" customHeight="1" x14ac:dyDescent="0.2">
      <c r="A195" s="426"/>
      <c r="B195" s="7" t="s">
        <v>63</v>
      </c>
      <c r="C195" s="8" t="s">
        <v>58</v>
      </c>
      <c r="D195" s="10">
        <v>2</v>
      </c>
      <c r="E195" s="10">
        <v>55</v>
      </c>
      <c r="F195" s="10">
        <v>19</v>
      </c>
      <c r="G195" s="10">
        <v>21</v>
      </c>
      <c r="H195" s="9"/>
      <c r="I195" s="10">
        <v>97</v>
      </c>
      <c r="J195" s="10">
        <v>191</v>
      </c>
      <c r="K195" s="11">
        <v>5265</v>
      </c>
      <c r="L195" s="11">
        <v>1819</v>
      </c>
      <c r="M195" s="11">
        <v>2010</v>
      </c>
      <c r="N195" s="9"/>
      <c r="O195" s="11">
        <v>9285</v>
      </c>
    </row>
    <row r="196" spans="1:15" ht="11.25" customHeight="1" x14ac:dyDescent="0.2">
      <c r="A196" s="426"/>
      <c r="B196" s="7" t="s">
        <v>64</v>
      </c>
      <c r="C196" s="8" t="s">
        <v>59</v>
      </c>
      <c r="D196" s="10">
        <v>1</v>
      </c>
      <c r="E196" s="10">
        <v>73</v>
      </c>
      <c r="F196" s="10">
        <v>19</v>
      </c>
      <c r="G196" s="10">
        <v>18</v>
      </c>
      <c r="H196" s="9"/>
      <c r="I196" s="10">
        <v>111</v>
      </c>
      <c r="J196" s="10">
        <v>191</v>
      </c>
      <c r="K196" s="11">
        <v>13950</v>
      </c>
      <c r="L196" s="11">
        <v>3631</v>
      </c>
      <c r="M196" s="11">
        <v>3440</v>
      </c>
      <c r="N196" s="9"/>
      <c r="O196" s="11">
        <v>21212</v>
      </c>
    </row>
    <row r="197" spans="1:15" ht="11.25" customHeight="1" x14ac:dyDescent="0.2">
      <c r="A197" s="426"/>
      <c r="B197" s="7" t="s">
        <v>65</v>
      </c>
      <c r="C197" s="8" t="s">
        <v>58</v>
      </c>
      <c r="D197" s="9"/>
      <c r="E197" s="9"/>
      <c r="F197" s="9"/>
      <c r="G197" s="9"/>
      <c r="H197" s="9"/>
      <c r="I197" s="9"/>
      <c r="J197" s="9"/>
      <c r="K197" s="9"/>
      <c r="L197" s="9"/>
      <c r="M197" s="9"/>
      <c r="N197" s="9"/>
      <c r="O197" s="9"/>
    </row>
    <row r="198" spans="1:15" ht="11.25" customHeight="1" x14ac:dyDescent="0.2">
      <c r="A198" s="426"/>
      <c r="B198" s="7" t="s">
        <v>66</v>
      </c>
      <c r="C198" s="8" t="s">
        <v>59</v>
      </c>
      <c r="D198" s="9"/>
      <c r="E198" s="9"/>
      <c r="F198" s="9"/>
      <c r="G198" s="9"/>
      <c r="H198" s="9"/>
      <c r="I198" s="9"/>
      <c r="J198" s="9"/>
      <c r="K198" s="9"/>
      <c r="L198" s="9"/>
      <c r="M198" s="9"/>
      <c r="N198" s="9"/>
      <c r="O198" s="9"/>
    </row>
    <row r="199" spans="1:15" ht="11.25" customHeight="1" x14ac:dyDescent="0.2">
      <c r="A199" s="427"/>
      <c r="B199" s="428" t="s">
        <v>46</v>
      </c>
      <c r="C199" s="428"/>
      <c r="D199" s="10">
        <v>540</v>
      </c>
      <c r="E199" s="11">
        <v>10844</v>
      </c>
      <c r="F199" s="11">
        <v>3047</v>
      </c>
      <c r="G199" s="11">
        <v>6204</v>
      </c>
      <c r="H199" s="10">
        <v>42</v>
      </c>
      <c r="I199" s="14">
        <v>20677</v>
      </c>
      <c r="J199" s="11">
        <v>197910</v>
      </c>
      <c r="K199" s="11">
        <v>3736234</v>
      </c>
      <c r="L199" s="11">
        <v>1052689</v>
      </c>
      <c r="M199" s="11">
        <v>2081696</v>
      </c>
      <c r="N199" s="11">
        <v>12908</v>
      </c>
      <c r="O199" s="16">
        <v>7081437</v>
      </c>
    </row>
    <row r="200" spans="1:15" ht="11.25" customHeight="1" x14ac:dyDescent="0.2">
      <c r="A200" s="425" t="s">
        <v>3</v>
      </c>
      <c r="B200" s="7" t="s">
        <v>57</v>
      </c>
      <c r="C200" s="8" t="s">
        <v>58</v>
      </c>
      <c r="D200" s="10">
        <v>72</v>
      </c>
      <c r="E200" s="9"/>
      <c r="F200" s="10">
        <v>33</v>
      </c>
      <c r="G200" s="9"/>
      <c r="H200" s="9"/>
      <c r="I200" s="10">
        <v>105</v>
      </c>
      <c r="J200" s="11">
        <v>33541</v>
      </c>
      <c r="K200" s="9"/>
      <c r="L200" s="11">
        <v>15373</v>
      </c>
      <c r="M200" s="9"/>
      <c r="N200" s="9"/>
      <c r="O200" s="11">
        <v>48914</v>
      </c>
    </row>
    <row r="201" spans="1:15" ht="11.25" customHeight="1" x14ac:dyDescent="0.2">
      <c r="A201" s="426"/>
      <c r="B201" s="7" t="s">
        <v>57</v>
      </c>
      <c r="C201" s="8" t="s">
        <v>59</v>
      </c>
      <c r="D201" s="10">
        <v>72</v>
      </c>
      <c r="E201" s="9"/>
      <c r="F201" s="10">
        <v>39</v>
      </c>
      <c r="G201" s="9"/>
      <c r="H201" s="9"/>
      <c r="I201" s="10">
        <v>111</v>
      </c>
      <c r="J201" s="11">
        <v>32534</v>
      </c>
      <c r="K201" s="9"/>
      <c r="L201" s="11">
        <v>17623</v>
      </c>
      <c r="M201" s="9"/>
      <c r="N201" s="9"/>
      <c r="O201" s="11">
        <v>50157</v>
      </c>
    </row>
    <row r="202" spans="1:15" ht="11.25" customHeight="1" x14ac:dyDescent="0.2">
      <c r="A202" s="426"/>
      <c r="B202" s="7" t="s">
        <v>60</v>
      </c>
      <c r="C202" s="8" t="s">
        <v>58</v>
      </c>
      <c r="D202" s="10">
        <v>479</v>
      </c>
      <c r="E202" s="10">
        <v>7</v>
      </c>
      <c r="F202" s="10">
        <v>120</v>
      </c>
      <c r="G202" s="10">
        <v>3</v>
      </c>
      <c r="H202" s="10">
        <v>1</v>
      </c>
      <c r="I202" s="10">
        <v>610</v>
      </c>
      <c r="J202" s="11">
        <v>221971</v>
      </c>
      <c r="K202" s="11">
        <v>3244</v>
      </c>
      <c r="L202" s="11">
        <v>55609</v>
      </c>
      <c r="M202" s="11">
        <v>1390</v>
      </c>
      <c r="N202" s="10">
        <v>463</v>
      </c>
      <c r="O202" s="11">
        <v>282677</v>
      </c>
    </row>
    <row r="203" spans="1:15" ht="11.25" customHeight="1" x14ac:dyDescent="0.2">
      <c r="A203" s="426"/>
      <c r="B203" s="7" t="s">
        <v>60</v>
      </c>
      <c r="C203" s="8" t="s">
        <v>59</v>
      </c>
      <c r="D203" s="10">
        <v>452</v>
      </c>
      <c r="E203" s="10">
        <v>7</v>
      </c>
      <c r="F203" s="10">
        <v>105</v>
      </c>
      <c r="G203" s="10">
        <v>3</v>
      </c>
      <c r="H203" s="9"/>
      <c r="I203" s="10">
        <v>567</v>
      </c>
      <c r="J203" s="11">
        <v>204216</v>
      </c>
      <c r="K203" s="11">
        <v>3163</v>
      </c>
      <c r="L203" s="11">
        <v>47439</v>
      </c>
      <c r="M203" s="11">
        <v>1355</v>
      </c>
      <c r="N203" s="9"/>
      <c r="O203" s="11">
        <v>256173</v>
      </c>
    </row>
    <row r="204" spans="1:15" ht="11.25" customHeight="1" x14ac:dyDescent="0.2">
      <c r="A204" s="426"/>
      <c r="B204" s="7" t="s">
        <v>61</v>
      </c>
      <c r="C204" s="8" t="s">
        <v>58</v>
      </c>
      <c r="D204" s="11">
        <v>1711</v>
      </c>
      <c r="E204" s="10">
        <v>22</v>
      </c>
      <c r="F204" s="10">
        <v>207</v>
      </c>
      <c r="G204" s="10">
        <v>9</v>
      </c>
      <c r="H204" s="10">
        <v>3</v>
      </c>
      <c r="I204" s="11">
        <v>1952</v>
      </c>
      <c r="J204" s="11">
        <v>520466</v>
      </c>
      <c r="K204" s="11">
        <v>6692</v>
      </c>
      <c r="L204" s="11">
        <v>62967</v>
      </c>
      <c r="M204" s="11">
        <v>2738</v>
      </c>
      <c r="N204" s="10">
        <v>913</v>
      </c>
      <c r="O204" s="11">
        <v>593776</v>
      </c>
    </row>
    <row r="205" spans="1:15" ht="11.25" customHeight="1" x14ac:dyDescent="0.2">
      <c r="A205" s="426"/>
      <c r="B205" s="7" t="s">
        <v>61</v>
      </c>
      <c r="C205" s="8" t="s">
        <v>59</v>
      </c>
      <c r="D205" s="11">
        <v>1605</v>
      </c>
      <c r="E205" s="10">
        <v>21</v>
      </c>
      <c r="F205" s="10">
        <v>171</v>
      </c>
      <c r="G205" s="10">
        <v>7</v>
      </c>
      <c r="H205" s="10">
        <v>1</v>
      </c>
      <c r="I205" s="11">
        <v>1805</v>
      </c>
      <c r="J205" s="11">
        <v>514483</v>
      </c>
      <c r="K205" s="11">
        <v>6732</v>
      </c>
      <c r="L205" s="11">
        <v>54814</v>
      </c>
      <c r="M205" s="11">
        <v>2244</v>
      </c>
      <c r="N205" s="10">
        <v>321</v>
      </c>
      <c r="O205" s="11">
        <v>578594</v>
      </c>
    </row>
    <row r="206" spans="1:15" ht="11.25" customHeight="1" x14ac:dyDescent="0.2">
      <c r="A206" s="426"/>
      <c r="B206" s="7" t="s">
        <v>62</v>
      </c>
      <c r="C206" s="8" t="s">
        <v>58</v>
      </c>
      <c r="D206" s="10">
        <v>260</v>
      </c>
      <c r="E206" s="10">
        <v>2</v>
      </c>
      <c r="F206" s="10">
        <v>33</v>
      </c>
      <c r="G206" s="10">
        <v>1</v>
      </c>
      <c r="H206" s="9"/>
      <c r="I206" s="10">
        <v>296</v>
      </c>
      <c r="J206" s="11">
        <v>27176</v>
      </c>
      <c r="K206" s="10">
        <v>209</v>
      </c>
      <c r="L206" s="11">
        <v>3449</v>
      </c>
      <c r="M206" s="10">
        <v>105</v>
      </c>
      <c r="N206" s="9"/>
      <c r="O206" s="11">
        <v>30939</v>
      </c>
    </row>
    <row r="207" spans="1:15" ht="11.25" customHeight="1" x14ac:dyDescent="0.2">
      <c r="A207" s="426"/>
      <c r="B207" s="7" t="s">
        <v>62</v>
      </c>
      <c r="C207" s="8" t="s">
        <v>59</v>
      </c>
      <c r="D207" s="10">
        <v>267</v>
      </c>
      <c r="E207" s="10">
        <v>6</v>
      </c>
      <c r="F207" s="10">
        <v>41</v>
      </c>
      <c r="G207" s="10">
        <v>1</v>
      </c>
      <c r="H207" s="9"/>
      <c r="I207" s="10">
        <v>315</v>
      </c>
      <c r="J207" s="11">
        <v>50817</v>
      </c>
      <c r="K207" s="11">
        <v>1142</v>
      </c>
      <c r="L207" s="11">
        <v>7803</v>
      </c>
      <c r="M207" s="10">
        <v>190</v>
      </c>
      <c r="N207" s="9"/>
      <c r="O207" s="11">
        <v>59952</v>
      </c>
    </row>
    <row r="208" spans="1:15" ht="11.25" customHeight="1" x14ac:dyDescent="0.2">
      <c r="A208" s="426"/>
      <c r="B208" s="7" t="s">
        <v>63</v>
      </c>
      <c r="C208" s="8" t="s">
        <v>58</v>
      </c>
      <c r="D208" s="11">
        <v>4931</v>
      </c>
      <c r="E208" s="10">
        <v>219</v>
      </c>
      <c r="F208" s="10">
        <v>432</v>
      </c>
      <c r="G208" s="10">
        <v>929</v>
      </c>
      <c r="H208" s="10">
        <v>5</v>
      </c>
      <c r="I208" s="11">
        <v>6516</v>
      </c>
      <c r="J208" s="11">
        <v>472029</v>
      </c>
      <c r="K208" s="11">
        <v>20964</v>
      </c>
      <c r="L208" s="11">
        <v>41354</v>
      </c>
      <c r="M208" s="11">
        <v>88930</v>
      </c>
      <c r="N208" s="10">
        <v>479</v>
      </c>
      <c r="O208" s="11">
        <v>623756</v>
      </c>
    </row>
    <row r="209" spans="1:15" ht="11.25" customHeight="1" x14ac:dyDescent="0.2">
      <c r="A209" s="426"/>
      <c r="B209" s="7" t="s">
        <v>64</v>
      </c>
      <c r="C209" s="8" t="s">
        <v>59</v>
      </c>
      <c r="D209" s="11">
        <v>4917</v>
      </c>
      <c r="E209" s="10">
        <v>88</v>
      </c>
      <c r="F209" s="10">
        <v>381</v>
      </c>
      <c r="G209" s="10">
        <v>278</v>
      </c>
      <c r="H209" s="10">
        <v>14</v>
      </c>
      <c r="I209" s="11">
        <v>5678</v>
      </c>
      <c r="J209" s="11">
        <v>939595</v>
      </c>
      <c r="K209" s="11">
        <v>16816</v>
      </c>
      <c r="L209" s="11">
        <v>72806</v>
      </c>
      <c r="M209" s="11">
        <v>53123</v>
      </c>
      <c r="N209" s="11">
        <v>2675</v>
      </c>
      <c r="O209" s="11">
        <v>1085015</v>
      </c>
    </row>
    <row r="210" spans="1:15" ht="11.25" customHeight="1" x14ac:dyDescent="0.2">
      <c r="A210" s="426"/>
      <c r="B210" s="7" t="s">
        <v>65</v>
      </c>
      <c r="C210" s="8" t="s">
        <v>58</v>
      </c>
      <c r="D210" s="11">
        <v>2061</v>
      </c>
      <c r="E210" s="10">
        <v>14</v>
      </c>
      <c r="F210" s="10">
        <v>157</v>
      </c>
      <c r="G210" s="10">
        <v>72</v>
      </c>
      <c r="H210" s="10">
        <v>2</v>
      </c>
      <c r="I210" s="11">
        <v>2306</v>
      </c>
      <c r="J210" s="11">
        <v>352759</v>
      </c>
      <c r="K210" s="11">
        <v>2396</v>
      </c>
      <c r="L210" s="11">
        <v>26872</v>
      </c>
      <c r="M210" s="11">
        <v>12323</v>
      </c>
      <c r="N210" s="10">
        <v>342</v>
      </c>
      <c r="O210" s="11">
        <v>394692</v>
      </c>
    </row>
    <row r="211" spans="1:15" ht="11.25" customHeight="1" x14ac:dyDescent="0.2">
      <c r="A211" s="426"/>
      <c r="B211" s="7" t="s">
        <v>66</v>
      </c>
      <c r="C211" s="8" t="s">
        <v>59</v>
      </c>
      <c r="D211" s="11">
        <v>5442</v>
      </c>
      <c r="E211" s="10">
        <v>19</v>
      </c>
      <c r="F211" s="10">
        <v>354</v>
      </c>
      <c r="G211" s="10">
        <v>75</v>
      </c>
      <c r="H211" s="10">
        <v>3</v>
      </c>
      <c r="I211" s="11">
        <v>5893</v>
      </c>
      <c r="J211" s="11">
        <v>1153442</v>
      </c>
      <c r="K211" s="11">
        <v>4027</v>
      </c>
      <c r="L211" s="11">
        <v>75031</v>
      </c>
      <c r="M211" s="11">
        <v>15896</v>
      </c>
      <c r="N211" s="10">
        <v>636</v>
      </c>
      <c r="O211" s="11">
        <v>1249032</v>
      </c>
    </row>
    <row r="212" spans="1:15" ht="11.25" customHeight="1" x14ac:dyDescent="0.2">
      <c r="A212" s="427"/>
      <c r="B212" s="428" t="s">
        <v>46</v>
      </c>
      <c r="C212" s="428"/>
      <c r="D212" s="11">
        <v>22269</v>
      </c>
      <c r="E212" s="10">
        <v>405</v>
      </c>
      <c r="F212" s="11">
        <v>2073</v>
      </c>
      <c r="G212" s="11">
        <v>1378</v>
      </c>
      <c r="H212" s="10">
        <v>29</v>
      </c>
      <c r="I212" s="14">
        <v>26154</v>
      </c>
      <c r="J212" s="11">
        <v>4523029</v>
      </c>
      <c r="K212" s="11">
        <v>65385</v>
      </c>
      <c r="L212" s="11">
        <v>481140</v>
      </c>
      <c r="M212" s="11">
        <v>178294</v>
      </c>
      <c r="N212" s="11">
        <v>5829</v>
      </c>
      <c r="O212" s="16">
        <v>5253677</v>
      </c>
    </row>
    <row r="213" spans="1:15" ht="11.25" customHeight="1" x14ac:dyDescent="0.2">
      <c r="A213" s="425" t="s">
        <v>4</v>
      </c>
      <c r="B213" s="7" t="s">
        <v>57</v>
      </c>
      <c r="C213" s="8" t="s">
        <v>58</v>
      </c>
      <c r="D213" s="10">
        <v>1</v>
      </c>
      <c r="E213" s="10">
        <v>106</v>
      </c>
      <c r="F213" s="10">
        <v>19</v>
      </c>
      <c r="G213" s="9"/>
      <c r="H213" s="10">
        <v>15</v>
      </c>
      <c r="I213" s="10">
        <v>141</v>
      </c>
      <c r="J213" s="10">
        <v>466</v>
      </c>
      <c r="K213" s="11">
        <v>49380</v>
      </c>
      <c r="L213" s="11">
        <v>8851</v>
      </c>
      <c r="M213" s="9"/>
      <c r="N213" s="11">
        <v>6988</v>
      </c>
      <c r="O213" s="11">
        <v>65685</v>
      </c>
    </row>
    <row r="214" spans="1:15" ht="11.25" customHeight="1" x14ac:dyDescent="0.2">
      <c r="A214" s="426"/>
      <c r="B214" s="7" t="s">
        <v>57</v>
      </c>
      <c r="C214" s="8" t="s">
        <v>59</v>
      </c>
      <c r="D214" s="10">
        <v>1</v>
      </c>
      <c r="E214" s="10">
        <v>100</v>
      </c>
      <c r="F214" s="10">
        <v>15</v>
      </c>
      <c r="G214" s="9"/>
      <c r="H214" s="10">
        <v>10</v>
      </c>
      <c r="I214" s="10">
        <v>126</v>
      </c>
      <c r="J214" s="10">
        <v>452</v>
      </c>
      <c r="K214" s="11">
        <v>45186</v>
      </c>
      <c r="L214" s="11">
        <v>6778</v>
      </c>
      <c r="M214" s="9"/>
      <c r="N214" s="11">
        <v>4519</v>
      </c>
      <c r="O214" s="11">
        <v>56935</v>
      </c>
    </row>
    <row r="215" spans="1:15" ht="11.25" customHeight="1" x14ac:dyDescent="0.2">
      <c r="A215" s="426"/>
      <c r="B215" s="7" t="s">
        <v>60</v>
      </c>
      <c r="C215" s="8" t="s">
        <v>58</v>
      </c>
      <c r="D215" s="10">
        <v>26</v>
      </c>
      <c r="E215" s="10">
        <v>564</v>
      </c>
      <c r="F215" s="10">
        <v>33</v>
      </c>
      <c r="G215" s="10">
        <v>6</v>
      </c>
      <c r="H215" s="10">
        <v>114</v>
      </c>
      <c r="I215" s="10">
        <v>743</v>
      </c>
      <c r="J215" s="11">
        <v>12049</v>
      </c>
      <c r="K215" s="11">
        <v>261360</v>
      </c>
      <c r="L215" s="11">
        <v>15292</v>
      </c>
      <c r="M215" s="11">
        <v>2780</v>
      </c>
      <c r="N215" s="11">
        <v>52828</v>
      </c>
      <c r="O215" s="11">
        <v>344309</v>
      </c>
    </row>
    <row r="216" spans="1:15" ht="11.25" customHeight="1" x14ac:dyDescent="0.2">
      <c r="A216" s="426"/>
      <c r="B216" s="7" t="s">
        <v>60</v>
      </c>
      <c r="C216" s="8" t="s">
        <v>59</v>
      </c>
      <c r="D216" s="10">
        <v>34</v>
      </c>
      <c r="E216" s="10">
        <v>505</v>
      </c>
      <c r="F216" s="10">
        <v>39</v>
      </c>
      <c r="G216" s="10">
        <v>4</v>
      </c>
      <c r="H216" s="10">
        <v>107</v>
      </c>
      <c r="I216" s="10">
        <v>689</v>
      </c>
      <c r="J216" s="11">
        <v>15361</v>
      </c>
      <c r="K216" s="11">
        <v>228161</v>
      </c>
      <c r="L216" s="11">
        <v>17620</v>
      </c>
      <c r="M216" s="11">
        <v>1807</v>
      </c>
      <c r="N216" s="11">
        <v>48343</v>
      </c>
      <c r="O216" s="11">
        <v>311292</v>
      </c>
    </row>
    <row r="217" spans="1:15" ht="11.25" customHeight="1" x14ac:dyDescent="0.2">
      <c r="A217" s="426"/>
      <c r="B217" s="7" t="s">
        <v>61</v>
      </c>
      <c r="C217" s="8" t="s">
        <v>58</v>
      </c>
      <c r="D217" s="10">
        <v>109</v>
      </c>
      <c r="E217" s="10">
        <v>981</v>
      </c>
      <c r="F217" s="10">
        <v>212</v>
      </c>
      <c r="G217" s="10">
        <v>8</v>
      </c>
      <c r="H217" s="10">
        <v>839</v>
      </c>
      <c r="I217" s="11">
        <v>2149</v>
      </c>
      <c r="J217" s="11">
        <v>33157</v>
      </c>
      <c r="K217" s="11">
        <v>298409</v>
      </c>
      <c r="L217" s="11">
        <v>64488</v>
      </c>
      <c r="M217" s="11">
        <v>2434</v>
      </c>
      <c r="N217" s="11">
        <v>255214</v>
      </c>
      <c r="O217" s="11">
        <v>653702</v>
      </c>
    </row>
    <row r="218" spans="1:15" ht="11.25" customHeight="1" x14ac:dyDescent="0.2">
      <c r="A218" s="426"/>
      <c r="B218" s="7" t="s">
        <v>61</v>
      </c>
      <c r="C218" s="8" t="s">
        <v>59</v>
      </c>
      <c r="D218" s="10">
        <v>90</v>
      </c>
      <c r="E218" s="10">
        <v>915</v>
      </c>
      <c r="F218" s="10">
        <v>185</v>
      </c>
      <c r="G218" s="10">
        <v>11</v>
      </c>
      <c r="H218" s="10">
        <v>836</v>
      </c>
      <c r="I218" s="11">
        <v>2037</v>
      </c>
      <c r="J218" s="11">
        <v>28850</v>
      </c>
      <c r="K218" s="11">
        <v>293303</v>
      </c>
      <c r="L218" s="11">
        <v>59302</v>
      </c>
      <c r="M218" s="11">
        <v>3526</v>
      </c>
      <c r="N218" s="11">
        <v>267980</v>
      </c>
      <c r="O218" s="11">
        <v>652961</v>
      </c>
    </row>
    <row r="219" spans="1:15" ht="11.25" customHeight="1" x14ac:dyDescent="0.2">
      <c r="A219" s="426"/>
      <c r="B219" s="7" t="s">
        <v>62</v>
      </c>
      <c r="C219" s="8" t="s">
        <v>58</v>
      </c>
      <c r="D219" s="10">
        <v>13</v>
      </c>
      <c r="E219" s="10">
        <v>210</v>
      </c>
      <c r="F219" s="10">
        <v>40</v>
      </c>
      <c r="G219" s="10">
        <v>23</v>
      </c>
      <c r="H219" s="10">
        <v>199</v>
      </c>
      <c r="I219" s="10">
        <v>485</v>
      </c>
      <c r="J219" s="11">
        <v>1359</v>
      </c>
      <c r="K219" s="11">
        <v>21950</v>
      </c>
      <c r="L219" s="11">
        <v>4181</v>
      </c>
      <c r="M219" s="11">
        <v>2404</v>
      </c>
      <c r="N219" s="11">
        <v>20800</v>
      </c>
      <c r="O219" s="11">
        <v>50694</v>
      </c>
    </row>
    <row r="220" spans="1:15" ht="11.25" customHeight="1" x14ac:dyDescent="0.2">
      <c r="A220" s="426"/>
      <c r="B220" s="7" t="s">
        <v>62</v>
      </c>
      <c r="C220" s="8" t="s">
        <v>59</v>
      </c>
      <c r="D220" s="10">
        <v>18</v>
      </c>
      <c r="E220" s="10">
        <v>187</v>
      </c>
      <c r="F220" s="10">
        <v>45</v>
      </c>
      <c r="G220" s="10">
        <v>21</v>
      </c>
      <c r="H220" s="10">
        <v>207</v>
      </c>
      <c r="I220" s="10">
        <v>478</v>
      </c>
      <c r="J220" s="11">
        <v>3426</v>
      </c>
      <c r="K220" s="11">
        <v>35591</v>
      </c>
      <c r="L220" s="11">
        <v>8565</v>
      </c>
      <c r="M220" s="11">
        <v>3997</v>
      </c>
      <c r="N220" s="11">
        <v>39397</v>
      </c>
      <c r="O220" s="11">
        <v>90976</v>
      </c>
    </row>
    <row r="221" spans="1:15" ht="11.25" customHeight="1" x14ac:dyDescent="0.2">
      <c r="A221" s="426"/>
      <c r="B221" s="7" t="s">
        <v>63</v>
      </c>
      <c r="C221" s="8" t="s">
        <v>58</v>
      </c>
      <c r="D221" s="10">
        <v>456</v>
      </c>
      <c r="E221" s="11">
        <v>2578</v>
      </c>
      <c r="F221" s="10">
        <v>824</v>
      </c>
      <c r="G221" s="10">
        <v>24</v>
      </c>
      <c r="H221" s="11">
        <v>2486</v>
      </c>
      <c r="I221" s="11">
        <v>6368</v>
      </c>
      <c r="J221" s="11">
        <v>43651</v>
      </c>
      <c r="K221" s="11">
        <v>246784</v>
      </c>
      <c r="L221" s="11">
        <v>78879</v>
      </c>
      <c r="M221" s="11">
        <v>2297</v>
      </c>
      <c r="N221" s="11">
        <v>237977</v>
      </c>
      <c r="O221" s="11">
        <v>609588</v>
      </c>
    </row>
    <row r="222" spans="1:15" ht="11.25" customHeight="1" x14ac:dyDescent="0.2">
      <c r="A222" s="426"/>
      <c r="B222" s="7" t="s">
        <v>64</v>
      </c>
      <c r="C222" s="8" t="s">
        <v>59</v>
      </c>
      <c r="D222" s="10">
        <v>290</v>
      </c>
      <c r="E222" s="11">
        <v>2483</v>
      </c>
      <c r="F222" s="10">
        <v>719</v>
      </c>
      <c r="G222" s="10">
        <v>22</v>
      </c>
      <c r="H222" s="11">
        <v>2482</v>
      </c>
      <c r="I222" s="11">
        <v>5996</v>
      </c>
      <c r="J222" s="11">
        <v>55416</v>
      </c>
      <c r="K222" s="11">
        <v>474479</v>
      </c>
      <c r="L222" s="11">
        <v>137394</v>
      </c>
      <c r="M222" s="11">
        <v>4204</v>
      </c>
      <c r="N222" s="11">
        <v>474288</v>
      </c>
      <c r="O222" s="11">
        <v>1145781</v>
      </c>
    </row>
    <row r="223" spans="1:15" ht="11.25" customHeight="1" x14ac:dyDescent="0.2">
      <c r="A223" s="426"/>
      <c r="B223" s="7" t="s">
        <v>65</v>
      </c>
      <c r="C223" s="8" t="s">
        <v>58</v>
      </c>
      <c r="D223" s="10">
        <v>101</v>
      </c>
      <c r="E223" s="10">
        <v>807</v>
      </c>
      <c r="F223" s="10">
        <v>222</v>
      </c>
      <c r="G223" s="10">
        <v>4</v>
      </c>
      <c r="H223" s="10">
        <v>912</v>
      </c>
      <c r="I223" s="11">
        <v>2046</v>
      </c>
      <c r="J223" s="11">
        <v>17287</v>
      </c>
      <c r="K223" s="11">
        <v>138126</v>
      </c>
      <c r="L223" s="11">
        <v>37997</v>
      </c>
      <c r="M223" s="10">
        <v>685</v>
      </c>
      <c r="N223" s="11">
        <v>156097</v>
      </c>
      <c r="O223" s="11">
        <v>350192</v>
      </c>
    </row>
    <row r="224" spans="1:15" ht="11.25" customHeight="1" x14ac:dyDescent="0.2">
      <c r="A224" s="426"/>
      <c r="B224" s="7" t="s">
        <v>66</v>
      </c>
      <c r="C224" s="8" t="s">
        <v>59</v>
      </c>
      <c r="D224" s="10">
        <v>185</v>
      </c>
      <c r="E224" s="11">
        <v>1930</v>
      </c>
      <c r="F224" s="10">
        <v>495</v>
      </c>
      <c r="G224" s="10">
        <v>1</v>
      </c>
      <c r="H224" s="11">
        <v>2229</v>
      </c>
      <c r="I224" s="11">
        <v>4840</v>
      </c>
      <c r="J224" s="11">
        <v>39211</v>
      </c>
      <c r="K224" s="11">
        <v>409067</v>
      </c>
      <c r="L224" s="11">
        <v>104916</v>
      </c>
      <c r="M224" s="10">
        <v>212</v>
      </c>
      <c r="N224" s="11">
        <v>472441</v>
      </c>
      <c r="O224" s="11">
        <v>1025847</v>
      </c>
    </row>
    <row r="225" spans="1:15" ht="11.25" customHeight="1" x14ac:dyDescent="0.2">
      <c r="A225" s="427"/>
      <c r="B225" s="428" t="s">
        <v>46</v>
      </c>
      <c r="C225" s="428"/>
      <c r="D225" s="11">
        <v>1324</v>
      </c>
      <c r="E225" s="11">
        <v>11366</v>
      </c>
      <c r="F225" s="11">
        <v>2848</v>
      </c>
      <c r="G225" s="10">
        <v>124</v>
      </c>
      <c r="H225" s="11">
        <v>10436</v>
      </c>
      <c r="I225" s="14">
        <v>26098</v>
      </c>
      <c r="J225" s="11">
        <v>250685</v>
      </c>
      <c r="K225" s="11">
        <v>2501796</v>
      </c>
      <c r="L225" s="11">
        <v>544263</v>
      </c>
      <c r="M225" s="11">
        <v>24346</v>
      </c>
      <c r="N225" s="11">
        <v>2036872</v>
      </c>
      <c r="O225" s="16">
        <v>5357962</v>
      </c>
    </row>
    <row r="226" spans="1:15" ht="11.25" customHeight="1" x14ac:dyDescent="0.2">
      <c r="A226" s="425" t="s">
        <v>5</v>
      </c>
      <c r="B226" s="7" t="s">
        <v>57</v>
      </c>
      <c r="C226" s="8" t="s">
        <v>58</v>
      </c>
      <c r="D226" s="10">
        <v>8</v>
      </c>
      <c r="E226" s="10">
        <v>128</v>
      </c>
      <c r="F226" s="10">
        <v>15</v>
      </c>
      <c r="G226" s="9"/>
      <c r="H226" s="10">
        <v>7</v>
      </c>
      <c r="I226" s="10">
        <v>158</v>
      </c>
      <c r="J226" s="11">
        <v>3727</v>
      </c>
      <c r="K226" s="11">
        <v>59628</v>
      </c>
      <c r="L226" s="11">
        <v>6988</v>
      </c>
      <c r="M226" s="9"/>
      <c r="N226" s="11">
        <v>3261</v>
      </c>
      <c r="O226" s="11">
        <v>73604</v>
      </c>
    </row>
    <row r="227" spans="1:15" ht="11.25" customHeight="1" x14ac:dyDescent="0.2">
      <c r="A227" s="426"/>
      <c r="B227" s="7" t="s">
        <v>57</v>
      </c>
      <c r="C227" s="8" t="s">
        <v>59</v>
      </c>
      <c r="D227" s="10">
        <v>12</v>
      </c>
      <c r="E227" s="10">
        <v>106</v>
      </c>
      <c r="F227" s="10">
        <v>24</v>
      </c>
      <c r="G227" s="10">
        <v>1</v>
      </c>
      <c r="H227" s="10">
        <v>2</v>
      </c>
      <c r="I227" s="10">
        <v>145</v>
      </c>
      <c r="J227" s="11">
        <v>5422</v>
      </c>
      <c r="K227" s="11">
        <v>47898</v>
      </c>
      <c r="L227" s="11">
        <v>10845</v>
      </c>
      <c r="M227" s="10">
        <v>452</v>
      </c>
      <c r="N227" s="10">
        <v>904</v>
      </c>
      <c r="O227" s="11">
        <v>65521</v>
      </c>
    </row>
    <row r="228" spans="1:15" ht="11.25" customHeight="1" x14ac:dyDescent="0.2">
      <c r="A228" s="426"/>
      <c r="B228" s="7" t="s">
        <v>60</v>
      </c>
      <c r="C228" s="8" t="s">
        <v>58</v>
      </c>
      <c r="D228" s="10">
        <v>63</v>
      </c>
      <c r="E228" s="10">
        <v>722</v>
      </c>
      <c r="F228" s="10">
        <v>86</v>
      </c>
      <c r="G228" s="10">
        <v>5</v>
      </c>
      <c r="H228" s="10">
        <v>213</v>
      </c>
      <c r="I228" s="11">
        <v>1089</v>
      </c>
      <c r="J228" s="11">
        <v>29194</v>
      </c>
      <c r="K228" s="11">
        <v>334578</v>
      </c>
      <c r="L228" s="11">
        <v>39853</v>
      </c>
      <c r="M228" s="11">
        <v>2317</v>
      </c>
      <c r="N228" s="11">
        <v>98705</v>
      </c>
      <c r="O228" s="11">
        <v>504647</v>
      </c>
    </row>
    <row r="229" spans="1:15" ht="11.25" customHeight="1" x14ac:dyDescent="0.2">
      <c r="A229" s="426"/>
      <c r="B229" s="7" t="s">
        <v>60</v>
      </c>
      <c r="C229" s="8" t="s">
        <v>59</v>
      </c>
      <c r="D229" s="10">
        <v>62</v>
      </c>
      <c r="E229" s="10">
        <v>633</v>
      </c>
      <c r="F229" s="10">
        <v>88</v>
      </c>
      <c r="G229" s="10">
        <v>4</v>
      </c>
      <c r="H229" s="10">
        <v>194</v>
      </c>
      <c r="I229" s="10">
        <v>981</v>
      </c>
      <c r="J229" s="11">
        <v>28012</v>
      </c>
      <c r="K229" s="11">
        <v>285992</v>
      </c>
      <c r="L229" s="11">
        <v>39759</v>
      </c>
      <c r="M229" s="11">
        <v>1807</v>
      </c>
      <c r="N229" s="11">
        <v>87650</v>
      </c>
      <c r="O229" s="11">
        <v>443220</v>
      </c>
    </row>
    <row r="230" spans="1:15" ht="11.25" customHeight="1" x14ac:dyDescent="0.2">
      <c r="A230" s="426"/>
      <c r="B230" s="7" t="s">
        <v>61</v>
      </c>
      <c r="C230" s="8" t="s">
        <v>58</v>
      </c>
      <c r="D230" s="10">
        <v>209</v>
      </c>
      <c r="E230" s="11">
        <v>1042</v>
      </c>
      <c r="F230" s="10">
        <v>294</v>
      </c>
      <c r="G230" s="10">
        <v>5</v>
      </c>
      <c r="H230" s="11">
        <v>1462</v>
      </c>
      <c r="I230" s="11">
        <v>3012</v>
      </c>
      <c r="J230" s="11">
        <v>63575</v>
      </c>
      <c r="K230" s="11">
        <v>316964</v>
      </c>
      <c r="L230" s="11">
        <v>89431</v>
      </c>
      <c r="M230" s="11">
        <v>1521</v>
      </c>
      <c r="N230" s="11">
        <v>444723</v>
      </c>
      <c r="O230" s="11">
        <v>916214</v>
      </c>
    </row>
    <row r="231" spans="1:15" ht="11.25" customHeight="1" x14ac:dyDescent="0.2">
      <c r="A231" s="426"/>
      <c r="B231" s="7" t="s">
        <v>61</v>
      </c>
      <c r="C231" s="8" t="s">
        <v>59</v>
      </c>
      <c r="D231" s="10">
        <v>169</v>
      </c>
      <c r="E231" s="11">
        <v>1036</v>
      </c>
      <c r="F231" s="10">
        <v>289</v>
      </c>
      <c r="G231" s="10">
        <v>11</v>
      </c>
      <c r="H231" s="11">
        <v>1414</v>
      </c>
      <c r="I231" s="11">
        <v>2919</v>
      </c>
      <c r="J231" s="11">
        <v>54173</v>
      </c>
      <c r="K231" s="11">
        <v>332090</v>
      </c>
      <c r="L231" s="11">
        <v>92639</v>
      </c>
      <c r="M231" s="11">
        <v>3526</v>
      </c>
      <c r="N231" s="11">
        <v>453258</v>
      </c>
      <c r="O231" s="11">
        <v>935686</v>
      </c>
    </row>
    <row r="232" spans="1:15" ht="11.25" customHeight="1" x14ac:dyDescent="0.2">
      <c r="A232" s="426"/>
      <c r="B232" s="7" t="s">
        <v>62</v>
      </c>
      <c r="C232" s="8" t="s">
        <v>58</v>
      </c>
      <c r="D232" s="10">
        <v>32</v>
      </c>
      <c r="E232" s="10">
        <v>204</v>
      </c>
      <c r="F232" s="10">
        <v>52</v>
      </c>
      <c r="G232" s="10">
        <v>3</v>
      </c>
      <c r="H232" s="10">
        <v>294</v>
      </c>
      <c r="I232" s="10">
        <v>585</v>
      </c>
      <c r="J232" s="11">
        <v>3345</v>
      </c>
      <c r="K232" s="11">
        <v>21323</v>
      </c>
      <c r="L232" s="11">
        <v>5435</v>
      </c>
      <c r="M232" s="10">
        <v>314</v>
      </c>
      <c r="N232" s="11">
        <v>30730</v>
      </c>
      <c r="O232" s="11">
        <v>61147</v>
      </c>
    </row>
    <row r="233" spans="1:15" ht="11.25" customHeight="1" x14ac:dyDescent="0.2">
      <c r="A233" s="426"/>
      <c r="B233" s="7" t="s">
        <v>62</v>
      </c>
      <c r="C233" s="8" t="s">
        <v>59</v>
      </c>
      <c r="D233" s="10">
        <v>28</v>
      </c>
      <c r="E233" s="10">
        <v>194</v>
      </c>
      <c r="F233" s="10">
        <v>53</v>
      </c>
      <c r="G233" s="10">
        <v>4</v>
      </c>
      <c r="H233" s="10">
        <v>244</v>
      </c>
      <c r="I233" s="10">
        <v>523</v>
      </c>
      <c r="J233" s="11">
        <v>5329</v>
      </c>
      <c r="K233" s="11">
        <v>36923</v>
      </c>
      <c r="L233" s="11">
        <v>10087</v>
      </c>
      <c r="M233" s="10">
        <v>761</v>
      </c>
      <c r="N233" s="11">
        <v>46439</v>
      </c>
      <c r="O233" s="11">
        <v>99539</v>
      </c>
    </row>
    <row r="234" spans="1:15" ht="11.25" customHeight="1" x14ac:dyDescent="0.2">
      <c r="A234" s="426"/>
      <c r="B234" s="7" t="s">
        <v>63</v>
      </c>
      <c r="C234" s="8" t="s">
        <v>58</v>
      </c>
      <c r="D234" s="10">
        <v>703</v>
      </c>
      <c r="E234" s="11">
        <v>3609</v>
      </c>
      <c r="F234" s="11">
        <v>1327</v>
      </c>
      <c r="G234" s="10">
        <v>27</v>
      </c>
      <c r="H234" s="11">
        <v>3948</v>
      </c>
      <c r="I234" s="11">
        <v>9614</v>
      </c>
      <c r="J234" s="11">
        <v>67296</v>
      </c>
      <c r="K234" s="11">
        <v>345478</v>
      </c>
      <c r="L234" s="11">
        <v>127030</v>
      </c>
      <c r="M234" s="11">
        <v>2585</v>
      </c>
      <c r="N234" s="11">
        <v>377930</v>
      </c>
      <c r="O234" s="11">
        <v>920319</v>
      </c>
    </row>
    <row r="235" spans="1:15" ht="11.25" customHeight="1" x14ac:dyDescent="0.2">
      <c r="A235" s="426"/>
      <c r="B235" s="7" t="s">
        <v>64</v>
      </c>
      <c r="C235" s="8" t="s">
        <v>59</v>
      </c>
      <c r="D235" s="10">
        <v>551</v>
      </c>
      <c r="E235" s="11">
        <v>3056</v>
      </c>
      <c r="F235" s="11">
        <v>1232</v>
      </c>
      <c r="G235" s="10">
        <v>26</v>
      </c>
      <c r="H235" s="11">
        <v>3909</v>
      </c>
      <c r="I235" s="11">
        <v>8774</v>
      </c>
      <c r="J235" s="11">
        <v>105291</v>
      </c>
      <c r="K235" s="11">
        <v>583974</v>
      </c>
      <c r="L235" s="11">
        <v>235424</v>
      </c>
      <c r="M235" s="11">
        <v>4968</v>
      </c>
      <c r="N235" s="11">
        <v>746975</v>
      </c>
      <c r="O235" s="11">
        <v>1676632</v>
      </c>
    </row>
    <row r="236" spans="1:15" ht="11.25" customHeight="1" x14ac:dyDescent="0.2">
      <c r="A236" s="426"/>
      <c r="B236" s="7" t="s">
        <v>65</v>
      </c>
      <c r="C236" s="8" t="s">
        <v>58</v>
      </c>
      <c r="D236" s="10">
        <v>193</v>
      </c>
      <c r="E236" s="11">
        <v>1294</v>
      </c>
      <c r="F236" s="10">
        <v>342</v>
      </c>
      <c r="G236" s="10">
        <v>3</v>
      </c>
      <c r="H236" s="11">
        <v>1355</v>
      </c>
      <c r="I236" s="11">
        <v>3187</v>
      </c>
      <c r="J236" s="11">
        <v>33034</v>
      </c>
      <c r="K236" s="11">
        <v>221480</v>
      </c>
      <c r="L236" s="11">
        <v>58536</v>
      </c>
      <c r="M236" s="10">
        <v>513</v>
      </c>
      <c r="N236" s="11">
        <v>231921</v>
      </c>
      <c r="O236" s="11">
        <v>545484</v>
      </c>
    </row>
    <row r="237" spans="1:15" ht="11.25" customHeight="1" x14ac:dyDescent="0.2">
      <c r="A237" s="426"/>
      <c r="B237" s="7" t="s">
        <v>66</v>
      </c>
      <c r="C237" s="8" t="s">
        <v>59</v>
      </c>
      <c r="D237" s="10">
        <v>392</v>
      </c>
      <c r="E237" s="11">
        <v>2732</v>
      </c>
      <c r="F237" s="10">
        <v>794</v>
      </c>
      <c r="G237" s="10">
        <v>7</v>
      </c>
      <c r="H237" s="11">
        <v>3196</v>
      </c>
      <c r="I237" s="11">
        <v>7121</v>
      </c>
      <c r="J237" s="11">
        <v>83085</v>
      </c>
      <c r="K237" s="11">
        <v>579052</v>
      </c>
      <c r="L237" s="11">
        <v>168290</v>
      </c>
      <c r="M237" s="11">
        <v>1484</v>
      </c>
      <c r="N237" s="11">
        <v>677398</v>
      </c>
      <c r="O237" s="11">
        <v>1509309</v>
      </c>
    </row>
    <row r="238" spans="1:15" ht="11.25" customHeight="1" x14ac:dyDescent="0.2">
      <c r="A238" s="427"/>
      <c r="B238" s="428" t="s">
        <v>46</v>
      </c>
      <c r="C238" s="428"/>
      <c r="D238" s="11">
        <v>2422</v>
      </c>
      <c r="E238" s="11">
        <v>14756</v>
      </c>
      <c r="F238" s="11">
        <v>4596</v>
      </c>
      <c r="G238" s="10">
        <v>96</v>
      </c>
      <c r="H238" s="11">
        <v>16238</v>
      </c>
      <c r="I238" s="14">
        <v>38108</v>
      </c>
      <c r="J238" s="11">
        <v>481483</v>
      </c>
      <c r="K238" s="11">
        <v>3165380</v>
      </c>
      <c r="L238" s="11">
        <v>884317</v>
      </c>
      <c r="M238" s="11">
        <v>20248</v>
      </c>
      <c r="N238" s="11">
        <v>3199894</v>
      </c>
      <c r="O238" s="16">
        <v>7751322</v>
      </c>
    </row>
    <row r="239" spans="1:15" ht="11.25" customHeight="1" x14ac:dyDescent="0.2">
      <c r="A239" s="425" t="s">
        <v>44</v>
      </c>
      <c r="B239" s="7" t="s">
        <v>57</v>
      </c>
      <c r="C239" s="8" t="s">
        <v>58</v>
      </c>
      <c r="D239" s="10">
        <v>154</v>
      </c>
      <c r="E239" s="10">
        <v>105</v>
      </c>
      <c r="F239" s="10">
        <v>20</v>
      </c>
      <c r="G239" s="9"/>
      <c r="H239" s="10">
        <v>140</v>
      </c>
      <c r="I239" s="10">
        <v>419</v>
      </c>
      <c r="J239" s="11">
        <v>71740</v>
      </c>
      <c r="K239" s="11">
        <v>48914</v>
      </c>
      <c r="L239" s="11">
        <v>9317</v>
      </c>
      <c r="M239" s="9"/>
      <c r="N239" s="11">
        <v>65218</v>
      </c>
      <c r="O239" s="11">
        <v>195189</v>
      </c>
    </row>
    <row r="240" spans="1:15" ht="11.25" customHeight="1" x14ac:dyDescent="0.2">
      <c r="A240" s="426"/>
      <c r="B240" s="7" t="s">
        <v>57</v>
      </c>
      <c r="C240" s="8" t="s">
        <v>59</v>
      </c>
      <c r="D240" s="10">
        <v>151</v>
      </c>
      <c r="E240" s="10">
        <v>102</v>
      </c>
      <c r="F240" s="10">
        <v>29</v>
      </c>
      <c r="G240" s="9"/>
      <c r="H240" s="10">
        <v>141</v>
      </c>
      <c r="I240" s="10">
        <v>423</v>
      </c>
      <c r="J240" s="11">
        <v>68232</v>
      </c>
      <c r="K240" s="11">
        <v>46090</v>
      </c>
      <c r="L240" s="11">
        <v>13104</v>
      </c>
      <c r="M240" s="9"/>
      <c r="N240" s="11">
        <v>63713</v>
      </c>
      <c r="O240" s="11">
        <v>191139</v>
      </c>
    </row>
    <row r="241" spans="1:15" ht="11.25" customHeight="1" x14ac:dyDescent="0.2">
      <c r="A241" s="426"/>
      <c r="B241" s="7" t="s">
        <v>60</v>
      </c>
      <c r="C241" s="8" t="s">
        <v>58</v>
      </c>
      <c r="D241" s="11">
        <v>1287</v>
      </c>
      <c r="E241" s="10">
        <v>662</v>
      </c>
      <c r="F241" s="10">
        <v>132</v>
      </c>
      <c r="G241" s="10">
        <v>50</v>
      </c>
      <c r="H241" s="11">
        <v>1401</v>
      </c>
      <c r="I241" s="11">
        <v>3532</v>
      </c>
      <c r="J241" s="11">
        <v>596401</v>
      </c>
      <c r="K241" s="11">
        <v>306774</v>
      </c>
      <c r="L241" s="11">
        <v>61169</v>
      </c>
      <c r="M241" s="11">
        <v>23170</v>
      </c>
      <c r="N241" s="11">
        <v>649229</v>
      </c>
      <c r="O241" s="11">
        <v>1636743</v>
      </c>
    </row>
    <row r="242" spans="1:15" ht="11.25" customHeight="1" x14ac:dyDescent="0.2">
      <c r="A242" s="426"/>
      <c r="B242" s="7" t="s">
        <v>60</v>
      </c>
      <c r="C242" s="8" t="s">
        <v>59</v>
      </c>
      <c r="D242" s="11">
        <v>1220</v>
      </c>
      <c r="E242" s="10">
        <v>707</v>
      </c>
      <c r="F242" s="10">
        <v>117</v>
      </c>
      <c r="G242" s="10">
        <v>34</v>
      </c>
      <c r="H242" s="11">
        <v>1326</v>
      </c>
      <c r="I242" s="11">
        <v>3404</v>
      </c>
      <c r="J242" s="11">
        <v>551201</v>
      </c>
      <c r="K242" s="11">
        <v>319426</v>
      </c>
      <c r="L242" s="11">
        <v>52861</v>
      </c>
      <c r="M242" s="11">
        <v>15361</v>
      </c>
      <c r="N242" s="11">
        <v>599093</v>
      </c>
      <c r="O242" s="11">
        <v>1537942</v>
      </c>
    </row>
    <row r="243" spans="1:15" ht="11.25" customHeight="1" x14ac:dyDescent="0.2">
      <c r="A243" s="426"/>
      <c r="B243" s="7" t="s">
        <v>61</v>
      </c>
      <c r="C243" s="8" t="s">
        <v>58</v>
      </c>
      <c r="D243" s="11">
        <v>2330</v>
      </c>
      <c r="E243" s="11">
        <v>2056</v>
      </c>
      <c r="F243" s="10">
        <v>468</v>
      </c>
      <c r="G243" s="10">
        <v>107</v>
      </c>
      <c r="H243" s="11">
        <v>4501</v>
      </c>
      <c r="I243" s="11">
        <v>9462</v>
      </c>
      <c r="J243" s="11">
        <v>708758</v>
      </c>
      <c r="K243" s="11">
        <v>625411</v>
      </c>
      <c r="L243" s="11">
        <v>142360</v>
      </c>
      <c r="M243" s="11">
        <v>32548</v>
      </c>
      <c r="N243" s="11">
        <v>1369151</v>
      </c>
      <c r="O243" s="11">
        <v>2878228</v>
      </c>
    </row>
    <row r="244" spans="1:15" ht="11.25" customHeight="1" x14ac:dyDescent="0.2">
      <c r="A244" s="426"/>
      <c r="B244" s="7" t="s">
        <v>61</v>
      </c>
      <c r="C244" s="8" t="s">
        <v>59</v>
      </c>
      <c r="D244" s="11">
        <v>2204</v>
      </c>
      <c r="E244" s="11">
        <v>2016</v>
      </c>
      <c r="F244" s="10">
        <v>350</v>
      </c>
      <c r="G244" s="10">
        <v>100</v>
      </c>
      <c r="H244" s="11">
        <v>4264</v>
      </c>
      <c r="I244" s="11">
        <v>8934</v>
      </c>
      <c r="J244" s="11">
        <v>706492</v>
      </c>
      <c r="K244" s="11">
        <v>646229</v>
      </c>
      <c r="L244" s="11">
        <v>112193</v>
      </c>
      <c r="M244" s="11">
        <v>32055</v>
      </c>
      <c r="N244" s="11">
        <v>1366826</v>
      </c>
      <c r="O244" s="11">
        <v>2863795</v>
      </c>
    </row>
    <row r="245" spans="1:15" ht="11.25" customHeight="1" x14ac:dyDescent="0.2">
      <c r="A245" s="426"/>
      <c r="B245" s="7" t="s">
        <v>62</v>
      </c>
      <c r="C245" s="8" t="s">
        <v>58</v>
      </c>
      <c r="D245" s="10">
        <v>367</v>
      </c>
      <c r="E245" s="10">
        <v>531</v>
      </c>
      <c r="F245" s="10">
        <v>113</v>
      </c>
      <c r="G245" s="10">
        <v>26</v>
      </c>
      <c r="H245" s="10">
        <v>665</v>
      </c>
      <c r="I245" s="11">
        <v>1702</v>
      </c>
      <c r="J245" s="11">
        <v>38360</v>
      </c>
      <c r="K245" s="11">
        <v>55502</v>
      </c>
      <c r="L245" s="11">
        <v>11811</v>
      </c>
      <c r="M245" s="11">
        <v>2718</v>
      </c>
      <c r="N245" s="11">
        <v>69508</v>
      </c>
      <c r="O245" s="11">
        <v>177899</v>
      </c>
    </row>
    <row r="246" spans="1:15" ht="11.25" customHeight="1" x14ac:dyDescent="0.2">
      <c r="A246" s="426"/>
      <c r="B246" s="7" t="s">
        <v>62</v>
      </c>
      <c r="C246" s="8" t="s">
        <v>59</v>
      </c>
      <c r="D246" s="10">
        <v>328</v>
      </c>
      <c r="E246" s="10">
        <v>451</v>
      </c>
      <c r="F246" s="10">
        <v>130</v>
      </c>
      <c r="G246" s="10">
        <v>19</v>
      </c>
      <c r="H246" s="10">
        <v>694</v>
      </c>
      <c r="I246" s="11">
        <v>1622</v>
      </c>
      <c r="J246" s="11">
        <v>62426</v>
      </c>
      <c r="K246" s="11">
        <v>85836</v>
      </c>
      <c r="L246" s="11">
        <v>24742</v>
      </c>
      <c r="M246" s="11">
        <v>3616</v>
      </c>
      <c r="N246" s="11">
        <v>132085</v>
      </c>
      <c r="O246" s="11">
        <v>308705</v>
      </c>
    </row>
    <row r="247" spans="1:15" ht="11.25" customHeight="1" x14ac:dyDescent="0.2">
      <c r="A247" s="426"/>
      <c r="B247" s="7" t="s">
        <v>63</v>
      </c>
      <c r="C247" s="8" t="s">
        <v>58</v>
      </c>
      <c r="D247" s="11">
        <v>6481</v>
      </c>
      <c r="E247" s="11">
        <v>8586</v>
      </c>
      <c r="F247" s="11">
        <v>1282</v>
      </c>
      <c r="G247" s="10">
        <v>419</v>
      </c>
      <c r="H247" s="11">
        <v>9591</v>
      </c>
      <c r="I247" s="11">
        <v>26359</v>
      </c>
      <c r="J247" s="11">
        <v>620406</v>
      </c>
      <c r="K247" s="11">
        <v>821911</v>
      </c>
      <c r="L247" s="11">
        <v>122722</v>
      </c>
      <c r="M247" s="11">
        <v>40110</v>
      </c>
      <c r="N247" s="11">
        <v>918117</v>
      </c>
      <c r="O247" s="11">
        <v>2523266</v>
      </c>
    </row>
    <row r="248" spans="1:15" ht="11.25" customHeight="1" x14ac:dyDescent="0.2">
      <c r="A248" s="426"/>
      <c r="B248" s="7" t="s">
        <v>64</v>
      </c>
      <c r="C248" s="8" t="s">
        <v>59</v>
      </c>
      <c r="D248" s="11">
        <v>6402</v>
      </c>
      <c r="E248" s="11">
        <v>7557</v>
      </c>
      <c r="F248" s="11">
        <v>1399</v>
      </c>
      <c r="G248" s="10">
        <v>317</v>
      </c>
      <c r="H248" s="11">
        <v>10966</v>
      </c>
      <c r="I248" s="11">
        <v>26641</v>
      </c>
      <c r="J248" s="11">
        <v>1223365</v>
      </c>
      <c r="K248" s="11">
        <v>1444075</v>
      </c>
      <c r="L248" s="11">
        <v>267336</v>
      </c>
      <c r="M248" s="11">
        <v>60576</v>
      </c>
      <c r="N248" s="11">
        <v>2095505</v>
      </c>
      <c r="O248" s="11">
        <v>5090857</v>
      </c>
    </row>
    <row r="249" spans="1:15" ht="11.25" customHeight="1" x14ac:dyDescent="0.2">
      <c r="A249" s="426"/>
      <c r="B249" s="7" t="s">
        <v>65</v>
      </c>
      <c r="C249" s="8" t="s">
        <v>58</v>
      </c>
      <c r="D249" s="11">
        <v>1385</v>
      </c>
      <c r="E249" s="11">
        <v>2819</v>
      </c>
      <c r="F249" s="10">
        <v>279</v>
      </c>
      <c r="G249" s="10">
        <v>88</v>
      </c>
      <c r="H249" s="11">
        <v>3086</v>
      </c>
      <c r="I249" s="11">
        <v>7657</v>
      </c>
      <c r="J249" s="11">
        <v>237056</v>
      </c>
      <c r="K249" s="11">
        <v>482498</v>
      </c>
      <c r="L249" s="11">
        <v>47753</v>
      </c>
      <c r="M249" s="11">
        <v>15062</v>
      </c>
      <c r="N249" s="11">
        <v>528198</v>
      </c>
      <c r="O249" s="11">
        <v>1310567</v>
      </c>
    </row>
    <row r="250" spans="1:15" ht="11.25" customHeight="1" x14ac:dyDescent="0.2">
      <c r="A250" s="426"/>
      <c r="B250" s="7" t="s">
        <v>66</v>
      </c>
      <c r="C250" s="8" t="s">
        <v>59</v>
      </c>
      <c r="D250" s="11">
        <v>3430</v>
      </c>
      <c r="E250" s="11">
        <v>6723</v>
      </c>
      <c r="F250" s="10">
        <v>745</v>
      </c>
      <c r="G250" s="10">
        <v>186</v>
      </c>
      <c r="H250" s="11">
        <v>7386</v>
      </c>
      <c r="I250" s="11">
        <v>18470</v>
      </c>
      <c r="J250" s="11">
        <v>726995</v>
      </c>
      <c r="K250" s="11">
        <v>1424952</v>
      </c>
      <c r="L250" s="11">
        <v>157904</v>
      </c>
      <c r="M250" s="11">
        <v>39423</v>
      </c>
      <c r="N250" s="11">
        <v>1565476</v>
      </c>
      <c r="O250" s="11">
        <v>3914750</v>
      </c>
    </row>
    <row r="251" spans="1:15" ht="11.25" customHeight="1" x14ac:dyDescent="0.2">
      <c r="A251" s="427"/>
      <c r="B251" s="428" t="s">
        <v>46</v>
      </c>
      <c r="C251" s="428"/>
      <c r="D251" s="11">
        <v>25739</v>
      </c>
      <c r="E251" s="11">
        <v>32315</v>
      </c>
      <c r="F251" s="11">
        <v>5064</v>
      </c>
      <c r="G251" s="11">
        <v>1346</v>
      </c>
      <c r="H251" s="11">
        <v>44161</v>
      </c>
      <c r="I251" s="14">
        <v>108625</v>
      </c>
      <c r="J251" s="11">
        <v>5611432</v>
      </c>
      <c r="K251" s="11">
        <v>6307618</v>
      </c>
      <c r="L251" s="11">
        <v>1023272</v>
      </c>
      <c r="M251" s="11">
        <v>264639</v>
      </c>
      <c r="N251" s="11">
        <v>9422119</v>
      </c>
      <c r="O251" s="16">
        <v>22629080</v>
      </c>
    </row>
    <row r="252" spans="1:15" ht="11.25" customHeight="1" x14ac:dyDescent="0.2">
      <c r="A252" s="425" t="s">
        <v>8</v>
      </c>
      <c r="B252" s="7" t="s">
        <v>57</v>
      </c>
      <c r="C252" s="8" t="s">
        <v>58</v>
      </c>
      <c r="D252" s="9"/>
      <c r="E252" s="9"/>
      <c r="F252" s="10">
        <v>28</v>
      </c>
      <c r="G252" s="9"/>
      <c r="H252" s="10">
        <v>20</v>
      </c>
      <c r="I252" s="10">
        <v>48</v>
      </c>
      <c r="J252" s="9"/>
      <c r="K252" s="9"/>
      <c r="L252" s="11">
        <v>13044</v>
      </c>
      <c r="M252" s="9"/>
      <c r="N252" s="11">
        <v>9317</v>
      </c>
      <c r="O252" s="11">
        <v>22361</v>
      </c>
    </row>
    <row r="253" spans="1:15" ht="11.25" customHeight="1" x14ac:dyDescent="0.2">
      <c r="A253" s="426"/>
      <c r="B253" s="7" t="s">
        <v>57</v>
      </c>
      <c r="C253" s="8" t="s">
        <v>59</v>
      </c>
      <c r="D253" s="10">
        <v>1</v>
      </c>
      <c r="E253" s="10">
        <v>1</v>
      </c>
      <c r="F253" s="10">
        <v>19</v>
      </c>
      <c r="G253" s="9"/>
      <c r="H253" s="10">
        <v>21</v>
      </c>
      <c r="I253" s="10">
        <v>42</v>
      </c>
      <c r="J253" s="10">
        <v>452</v>
      </c>
      <c r="K253" s="10">
        <v>452</v>
      </c>
      <c r="L253" s="11">
        <v>8585</v>
      </c>
      <c r="M253" s="9"/>
      <c r="N253" s="11">
        <v>9489</v>
      </c>
      <c r="O253" s="11">
        <v>18978</v>
      </c>
    </row>
    <row r="254" spans="1:15" ht="11.25" customHeight="1" x14ac:dyDescent="0.2">
      <c r="A254" s="426"/>
      <c r="B254" s="7" t="s">
        <v>60</v>
      </c>
      <c r="C254" s="8" t="s">
        <v>58</v>
      </c>
      <c r="D254" s="10">
        <v>2</v>
      </c>
      <c r="E254" s="10">
        <v>1</v>
      </c>
      <c r="F254" s="10">
        <v>295</v>
      </c>
      <c r="G254" s="10">
        <v>8</v>
      </c>
      <c r="H254" s="10">
        <v>321</v>
      </c>
      <c r="I254" s="10">
        <v>627</v>
      </c>
      <c r="J254" s="10">
        <v>927</v>
      </c>
      <c r="K254" s="10">
        <v>463</v>
      </c>
      <c r="L254" s="11">
        <v>136704</v>
      </c>
      <c r="M254" s="11">
        <v>3707</v>
      </c>
      <c r="N254" s="11">
        <v>148753</v>
      </c>
      <c r="O254" s="11">
        <v>290554</v>
      </c>
    </row>
    <row r="255" spans="1:15" ht="11.25" customHeight="1" x14ac:dyDescent="0.2">
      <c r="A255" s="426"/>
      <c r="B255" s="7" t="s">
        <v>60</v>
      </c>
      <c r="C255" s="8" t="s">
        <v>59</v>
      </c>
      <c r="D255" s="10">
        <v>1</v>
      </c>
      <c r="E255" s="10">
        <v>2</v>
      </c>
      <c r="F255" s="10">
        <v>256</v>
      </c>
      <c r="G255" s="10">
        <v>4</v>
      </c>
      <c r="H255" s="10">
        <v>297</v>
      </c>
      <c r="I255" s="10">
        <v>560</v>
      </c>
      <c r="J255" s="10">
        <v>452</v>
      </c>
      <c r="K255" s="10">
        <v>904</v>
      </c>
      <c r="L255" s="11">
        <v>115662</v>
      </c>
      <c r="M255" s="11">
        <v>1807</v>
      </c>
      <c r="N255" s="11">
        <v>134186</v>
      </c>
      <c r="O255" s="11">
        <v>253011</v>
      </c>
    </row>
    <row r="256" spans="1:15" ht="11.25" customHeight="1" x14ac:dyDescent="0.2">
      <c r="A256" s="426"/>
      <c r="B256" s="7" t="s">
        <v>61</v>
      </c>
      <c r="C256" s="8" t="s">
        <v>58</v>
      </c>
      <c r="D256" s="10">
        <v>4</v>
      </c>
      <c r="E256" s="10">
        <v>10</v>
      </c>
      <c r="F256" s="10">
        <v>588</v>
      </c>
      <c r="G256" s="10">
        <v>10</v>
      </c>
      <c r="H256" s="11">
        <v>1540</v>
      </c>
      <c r="I256" s="11">
        <v>2152</v>
      </c>
      <c r="J256" s="11">
        <v>1217</v>
      </c>
      <c r="K256" s="11">
        <v>3042</v>
      </c>
      <c r="L256" s="11">
        <v>178863</v>
      </c>
      <c r="M256" s="11">
        <v>3042</v>
      </c>
      <c r="N256" s="11">
        <v>468450</v>
      </c>
      <c r="O256" s="11">
        <v>654614</v>
      </c>
    </row>
    <row r="257" spans="1:15" ht="11.25" customHeight="1" x14ac:dyDescent="0.2">
      <c r="A257" s="426"/>
      <c r="B257" s="7" t="s">
        <v>61</v>
      </c>
      <c r="C257" s="8" t="s">
        <v>59</v>
      </c>
      <c r="D257" s="10">
        <v>2</v>
      </c>
      <c r="E257" s="10">
        <v>6</v>
      </c>
      <c r="F257" s="10">
        <v>584</v>
      </c>
      <c r="G257" s="10">
        <v>12</v>
      </c>
      <c r="H257" s="11">
        <v>1400</v>
      </c>
      <c r="I257" s="11">
        <v>2004</v>
      </c>
      <c r="J257" s="10">
        <v>641</v>
      </c>
      <c r="K257" s="11">
        <v>1923</v>
      </c>
      <c r="L257" s="11">
        <v>187201</v>
      </c>
      <c r="M257" s="11">
        <v>3847</v>
      </c>
      <c r="N257" s="11">
        <v>448770</v>
      </c>
      <c r="O257" s="11">
        <v>642382</v>
      </c>
    </row>
    <row r="258" spans="1:15" ht="11.25" customHeight="1" x14ac:dyDescent="0.2">
      <c r="A258" s="426"/>
      <c r="B258" s="7" t="s">
        <v>62</v>
      </c>
      <c r="C258" s="8" t="s">
        <v>58</v>
      </c>
      <c r="D258" s="9"/>
      <c r="E258" s="10">
        <v>2</v>
      </c>
      <c r="F258" s="10">
        <v>113</v>
      </c>
      <c r="G258" s="10">
        <v>1</v>
      </c>
      <c r="H258" s="10">
        <v>251</v>
      </c>
      <c r="I258" s="10">
        <v>367</v>
      </c>
      <c r="J258" s="9"/>
      <c r="K258" s="10">
        <v>209</v>
      </c>
      <c r="L258" s="11">
        <v>11811</v>
      </c>
      <c r="M258" s="10">
        <v>105</v>
      </c>
      <c r="N258" s="11">
        <v>26235</v>
      </c>
      <c r="O258" s="11">
        <v>38360</v>
      </c>
    </row>
    <row r="259" spans="1:15" ht="11.25" customHeight="1" x14ac:dyDescent="0.2">
      <c r="A259" s="426"/>
      <c r="B259" s="7" t="s">
        <v>62</v>
      </c>
      <c r="C259" s="8" t="s">
        <v>59</v>
      </c>
      <c r="D259" s="10">
        <v>1</v>
      </c>
      <c r="E259" s="9"/>
      <c r="F259" s="10">
        <v>61</v>
      </c>
      <c r="G259" s="9"/>
      <c r="H259" s="10">
        <v>181</v>
      </c>
      <c r="I259" s="10">
        <v>243</v>
      </c>
      <c r="J259" s="10">
        <v>190</v>
      </c>
      <c r="K259" s="9"/>
      <c r="L259" s="11">
        <v>11610</v>
      </c>
      <c r="M259" s="9"/>
      <c r="N259" s="11">
        <v>34449</v>
      </c>
      <c r="O259" s="11">
        <v>46249</v>
      </c>
    </row>
    <row r="260" spans="1:15" ht="11.25" customHeight="1" x14ac:dyDescent="0.2">
      <c r="A260" s="426"/>
      <c r="B260" s="7" t="s">
        <v>63</v>
      </c>
      <c r="C260" s="8" t="s">
        <v>58</v>
      </c>
      <c r="D260" s="10">
        <v>6</v>
      </c>
      <c r="E260" s="10">
        <v>69</v>
      </c>
      <c r="F260" s="11">
        <v>1955</v>
      </c>
      <c r="G260" s="10">
        <v>25</v>
      </c>
      <c r="H260" s="11">
        <v>3233</v>
      </c>
      <c r="I260" s="11">
        <v>5288</v>
      </c>
      <c r="J260" s="10">
        <v>574</v>
      </c>
      <c r="K260" s="11">
        <v>6605</v>
      </c>
      <c r="L260" s="11">
        <v>187146</v>
      </c>
      <c r="M260" s="11">
        <v>2393</v>
      </c>
      <c r="N260" s="11">
        <v>309485</v>
      </c>
      <c r="O260" s="11">
        <v>506203</v>
      </c>
    </row>
    <row r="261" spans="1:15" ht="11.25" customHeight="1" x14ac:dyDescent="0.2">
      <c r="A261" s="426"/>
      <c r="B261" s="7" t="s">
        <v>64</v>
      </c>
      <c r="C261" s="8" t="s">
        <v>59</v>
      </c>
      <c r="D261" s="10">
        <v>12</v>
      </c>
      <c r="E261" s="10">
        <v>34</v>
      </c>
      <c r="F261" s="11">
        <v>1975</v>
      </c>
      <c r="G261" s="10">
        <v>27</v>
      </c>
      <c r="H261" s="11">
        <v>2904</v>
      </c>
      <c r="I261" s="11">
        <v>4952</v>
      </c>
      <c r="J261" s="11">
        <v>2293</v>
      </c>
      <c r="K261" s="11">
        <v>6497</v>
      </c>
      <c r="L261" s="11">
        <v>377405</v>
      </c>
      <c r="M261" s="11">
        <v>5159</v>
      </c>
      <c r="N261" s="11">
        <v>554928</v>
      </c>
      <c r="O261" s="11">
        <v>946282</v>
      </c>
    </row>
    <row r="262" spans="1:15" ht="11.25" customHeight="1" x14ac:dyDescent="0.2">
      <c r="A262" s="426"/>
      <c r="B262" s="7" t="s">
        <v>65</v>
      </c>
      <c r="C262" s="8" t="s">
        <v>58</v>
      </c>
      <c r="D262" s="9"/>
      <c r="E262" s="10">
        <v>11</v>
      </c>
      <c r="F262" s="10">
        <v>715</v>
      </c>
      <c r="G262" s="10">
        <v>2</v>
      </c>
      <c r="H262" s="11">
        <v>1205</v>
      </c>
      <c r="I262" s="11">
        <v>1933</v>
      </c>
      <c r="J262" s="9"/>
      <c r="K262" s="11">
        <v>1883</v>
      </c>
      <c r="L262" s="11">
        <v>122379</v>
      </c>
      <c r="M262" s="10">
        <v>342</v>
      </c>
      <c r="N262" s="11">
        <v>206247</v>
      </c>
      <c r="O262" s="11">
        <v>330851</v>
      </c>
    </row>
    <row r="263" spans="1:15" ht="11.25" customHeight="1" x14ac:dyDescent="0.2">
      <c r="A263" s="426"/>
      <c r="B263" s="7" t="s">
        <v>66</v>
      </c>
      <c r="C263" s="8" t="s">
        <v>59</v>
      </c>
      <c r="D263" s="10">
        <v>4</v>
      </c>
      <c r="E263" s="10">
        <v>11</v>
      </c>
      <c r="F263" s="11">
        <v>1679</v>
      </c>
      <c r="G263" s="10">
        <v>5</v>
      </c>
      <c r="H263" s="11">
        <v>3139</v>
      </c>
      <c r="I263" s="11">
        <v>4838</v>
      </c>
      <c r="J263" s="10">
        <v>848</v>
      </c>
      <c r="K263" s="11">
        <v>2331</v>
      </c>
      <c r="L263" s="11">
        <v>355867</v>
      </c>
      <c r="M263" s="11">
        <v>1060</v>
      </c>
      <c r="N263" s="11">
        <v>665317</v>
      </c>
      <c r="O263" s="11">
        <v>1025423</v>
      </c>
    </row>
    <row r="264" spans="1:15" ht="11.25" customHeight="1" x14ac:dyDescent="0.2">
      <c r="A264" s="427"/>
      <c r="B264" s="428" t="s">
        <v>46</v>
      </c>
      <c r="C264" s="428"/>
      <c r="D264" s="10">
        <v>33</v>
      </c>
      <c r="E264" s="10">
        <v>147</v>
      </c>
      <c r="F264" s="11">
        <v>8268</v>
      </c>
      <c r="G264" s="10">
        <v>94</v>
      </c>
      <c r="H264" s="11">
        <v>14512</v>
      </c>
      <c r="I264" s="14">
        <v>23054</v>
      </c>
      <c r="J264" s="11">
        <v>7594</v>
      </c>
      <c r="K264" s="11">
        <v>24309</v>
      </c>
      <c r="L264" s="11">
        <v>1706277</v>
      </c>
      <c r="M264" s="11">
        <v>21462</v>
      </c>
      <c r="N264" s="11">
        <v>3015626</v>
      </c>
      <c r="O264" s="16">
        <v>4775268</v>
      </c>
    </row>
    <row r="265" spans="1:15" ht="11.25" customHeight="1" x14ac:dyDescent="0.2">
      <c r="A265" s="425" t="s">
        <v>9</v>
      </c>
      <c r="B265" s="7" t="s">
        <v>57</v>
      </c>
      <c r="C265" s="8" t="s">
        <v>58</v>
      </c>
      <c r="D265" s="10">
        <v>1</v>
      </c>
      <c r="E265" s="10">
        <v>17</v>
      </c>
      <c r="F265" s="10">
        <v>8</v>
      </c>
      <c r="G265" s="9"/>
      <c r="H265" s="9"/>
      <c r="I265" s="10">
        <v>26</v>
      </c>
      <c r="J265" s="10">
        <v>466</v>
      </c>
      <c r="K265" s="11">
        <v>7919</v>
      </c>
      <c r="L265" s="11">
        <v>3727</v>
      </c>
      <c r="M265" s="9"/>
      <c r="N265" s="9"/>
      <c r="O265" s="11">
        <v>12112</v>
      </c>
    </row>
    <row r="266" spans="1:15" ht="11.25" customHeight="1" x14ac:dyDescent="0.2">
      <c r="A266" s="426"/>
      <c r="B266" s="7" t="s">
        <v>57</v>
      </c>
      <c r="C266" s="8" t="s">
        <v>59</v>
      </c>
      <c r="D266" s="9"/>
      <c r="E266" s="10">
        <v>28</v>
      </c>
      <c r="F266" s="10">
        <v>13</v>
      </c>
      <c r="G266" s="9"/>
      <c r="H266" s="9"/>
      <c r="I266" s="10">
        <v>41</v>
      </c>
      <c r="J266" s="9"/>
      <c r="K266" s="11">
        <v>12652</v>
      </c>
      <c r="L266" s="11">
        <v>5874</v>
      </c>
      <c r="M266" s="9"/>
      <c r="N266" s="9"/>
      <c r="O266" s="11">
        <v>18526</v>
      </c>
    </row>
    <row r="267" spans="1:15" ht="11.25" customHeight="1" x14ac:dyDescent="0.2">
      <c r="A267" s="426"/>
      <c r="B267" s="7" t="s">
        <v>60</v>
      </c>
      <c r="C267" s="8" t="s">
        <v>58</v>
      </c>
      <c r="D267" s="10">
        <v>4</v>
      </c>
      <c r="E267" s="10">
        <v>368</v>
      </c>
      <c r="F267" s="10">
        <v>69</v>
      </c>
      <c r="G267" s="10">
        <v>2</v>
      </c>
      <c r="H267" s="9"/>
      <c r="I267" s="10">
        <v>443</v>
      </c>
      <c r="J267" s="11">
        <v>1854</v>
      </c>
      <c r="K267" s="11">
        <v>170533</v>
      </c>
      <c r="L267" s="11">
        <v>31975</v>
      </c>
      <c r="M267" s="10">
        <v>927</v>
      </c>
      <c r="N267" s="9"/>
      <c r="O267" s="11">
        <v>205289</v>
      </c>
    </row>
    <row r="268" spans="1:15" ht="11.25" customHeight="1" x14ac:dyDescent="0.2">
      <c r="A268" s="426"/>
      <c r="B268" s="7" t="s">
        <v>60</v>
      </c>
      <c r="C268" s="8" t="s">
        <v>59</v>
      </c>
      <c r="D268" s="10">
        <v>5</v>
      </c>
      <c r="E268" s="10">
        <v>337</v>
      </c>
      <c r="F268" s="10">
        <v>62</v>
      </c>
      <c r="G268" s="10">
        <v>1</v>
      </c>
      <c r="H268" s="9"/>
      <c r="I268" s="10">
        <v>405</v>
      </c>
      <c r="J268" s="11">
        <v>2259</v>
      </c>
      <c r="K268" s="11">
        <v>152258</v>
      </c>
      <c r="L268" s="11">
        <v>28012</v>
      </c>
      <c r="M268" s="10">
        <v>452</v>
      </c>
      <c r="N268" s="9"/>
      <c r="O268" s="11">
        <v>182981</v>
      </c>
    </row>
    <row r="269" spans="1:15" ht="11.25" customHeight="1" x14ac:dyDescent="0.2">
      <c r="A269" s="426"/>
      <c r="B269" s="7" t="s">
        <v>61</v>
      </c>
      <c r="C269" s="8" t="s">
        <v>58</v>
      </c>
      <c r="D269" s="10">
        <v>15</v>
      </c>
      <c r="E269" s="11">
        <v>1592</v>
      </c>
      <c r="F269" s="10">
        <v>239</v>
      </c>
      <c r="G269" s="10">
        <v>5</v>
      </c>
      <c r="H269" s="10">
        <v>3</v>
      </c>
      <c r="I269" s="11">
        <v>1854</v>
      </c>
      <c r="J269" s="11">
        <v>4563</v>
      </c>
      <c r="K269" s="11">
        <v>484268</v>
      </c>
      <c r="L269" s="11">
        <v>72701</v>
      </c>
      <c r="M269" s="11">
        <v>1521</v>
      </c>
      <c r="N269" s="10">
        <v>913</v>
      </c>
      <c r="O269" s="11">
        <v>563966</v>
      </c>
    </row>
    <row r="270" spans="1:15" ht="11.25" customHeight="1" x14ac:dyDescent="0.2">
      <c r="A270" s="426"/>
      <c r="B270" s="7" t="s">
        <v>61</v>
      </c>
      <c r="C270" s="8" t="s">
        <v>59</v>
      </c>
      <c r="D270" s="10">
        <v>19</v>
      </c>
      <c r="E270" s="11">
        <v>1519</v>
      </c>
      <c r="F270" s="10">
        <v>207</v>
      </c>
      <c r="G270" s="10">
        <v>2</v>
      </c>
      <c r="H270" s="10">
        <v>2</v>
      </c>
      <c r="I270" s="11">
        <v>1749</v>
      </c>
      <c r="J270" s="11">
        <v>6090</v>
      </c>
      <c r="K270" s="11">
        <v>486916</v>
      </c>
      <c r="L270" s="11">
        <v>66354</v>
      </c>
      <c r="M270" s="10">
        <v>641</v>
      </c>
      <c r="N270" s="10">
        <v>641</v>
      </c>
      <c r="O270" s="11">
        <v>560642</v>
      </c>
    </row>
    <row r="271" spans="1:15" ht="11.25" customHeight="1" x14ac:dyDescent="0.2">
      <c r="A271" s="426"/>
      <c r="B271" s="7" t="s">
        <v>62</v>
      </c>
      <c r="C271" s="8" t="s">
        <v>58</v>
      </c>
      <c r="D271" s="10">
        <v>5</v>
      </c>
      <c r="E271" s="10">
        <v>296</v>
      </c>
      <c r="F271" s="10">
        <v>46</v>
      </c>
      <c r="G271" s="10">
        <v>1</v>
      </c>
      <c r="H271" s="10">
        <v>2</v>
      </c>
      <c r="I271" s="10">
        <v>350</v>
      </c>
      <c r="J271" s="10">
        <v>523</v>
      </c>
      <c r="K271" s="11">
        <v>30939</v>
      </c>
      <c r="L271" s="11">
        <v>4808</v>
      </c>
      <c r="M271" s="10">
        <v>105</v>
      </c>
      <c r="N271" s="10">
        <v>209</v>
      </c>
      <c r="O271" s="11">
        <v>36584</v>
      </c>
    </row>
    <row r="272" spans="1:15" ht="11.25" customHeight="1" x14ac:dyDescent="0.2">
      <c r="A272" s="426"/>
      <c r="B272" s="7" t="s">
        <v>62</v>
      </c>
      <c r="C272" s="8" t="s">
        <v>59</v>
      </c>
      <c r="D272" s="10">
        <v>4</v>
      </c>
      <c r="E272" s="10">
        <v>193</v>
      </c>
      <c r="F272" s="10">
        <v>25</v>
      </c>
      <c r="G272" s="9"/>
      <c r="H272" s="9"/>
      <c r="I272" s="10">
        <v>222</v>
      </c>
      <c r="J272" s="10">
        <v>761</v>
      </c>
      <c r="K272" s="11">
        <v>36733</v>
      </c>
      <c r="L272" s="11">
        <v>4758</v>
      </c>
      <c r="M272" s="9"/>
      <c r="N272" s="9"/>
      <c r="O272" s="11">
        <v>42252</v>
      </c>
    </row>
    <row r="273" spans="1:15" ht="11.25" customHeight="1" x14ac:dyDescent="0.2">
      <c r="A273" s="426"/>
      <c r="B273" s="7" t="s">
        <v>63</v>
      </c>
      <c r="C273" s="8" t="s">
        <v>58</v>
      </c>
      <c r="D273" s="10">
        <v>110</v>
      </c>
      <c r="E273" s="11">
        <v>4635</v>
      </c>
      <c r="F273" s="10">
        <v>624</v>
      </c>
      <c r="G273" s="10">
        <v>39</v>
      </c>
      <c r="H273" s="10">
        <v>5</v>
      </c>
      <c r="I273" s="11">
        <v>5413</v>
      </c>
      <c r="J273" s="11">
        <v>10530</v>
      </c>
      <c r="K273" s="11">
        <v>443694</v>
      </c>
      <c r="L273" s="11">
        <v>59734</v>
      </c>
      <c r="M273" s="11">
        <v>3733</v>
      </c>
      <c r="N273" s="10">
        <v>479</v>
      </c>
      <c r="O273" s="11">
        <v>518170</v>
      </c>
    </row>
    <row r="274" spans="1:15" ht="11.25" customHeight="1" x14ac:dyDescent="0.2">
      <c r="A274" s="426"/>
      <c r="B274" s="7" t="s">
        <v>64</v>
      </c>
      <c r="C274" s="8" t="s">
        <v>59</v>
      </c>
      <c r="D274" s="10">
        <v>63</v>
      </c>
      <c r="E274" s="11">
        <v>4067</v>
      </c>
      <c r="F274" s="10">
        <v>531</v>
      </c>
      <c r="G274" s="10">
        <v>17</v>
      </c>
      <c r="H274" s="10">
        <v>12</v>
      </c>
      <c r="I274" s="11">
        <v>4690</v>
      </c>
      <c r="J274" s="11">
        <v>12039</v>
      </c>
      <c r="K274" s="11">
        <v>777167</v>
      </c>
      <c r="L274" s="11">
        <v>101469</v>
      </c>
      <c r="M274" s="11">
        <v>3249</v>
      </c>
      <c r="N274" s="11">
        <v>2293</v>
      </c>
      <c r="O274" s="11">
        <v>896217</v>
      </c>
    </row>
    <row r="275" spans="1:15" ht="11.25" customHeight="1" x14ac:dyDescent="0.2">
      <c r="A275" s="426"/>
      <c r="B275" s="7" t="s">
        <v>65</v>
      </c>
      <c r="C275" s="8" t="s">
        <v>58</v>
      </c>
      <c r="D275" s="10">
        <v>8</v>
      </c>
      <c r="E275" s="11">
        <v>1419</v>
      </c>
      <c r="F275" s="10">
        <v>141</v>
      </c>
      <c r="G275" s="10">
        <v>2</v>
      </c>
      <c r="H275" s="10">
        <v>3</v>
      </c>
      <c r="I275" s="11">
        <v>1573</v>
      </c>
      <c r="J275" s="11">
        <v>1369</v>
      </c>
      <c r="K275" s="11">
        <v>242875</v>
      </c>
      <c r="L275" s="11">
        <v>24133</v>
      </c>
      <c r="M275" s="10">
        <v>342</v>
      </c>
      <c r="N275" s="10">
        <v>513</v>
      </c>
      <c r="O275" s="11">
        <v>269232</v>
      </c>
    </row>
    <row r="276" spans="1:15" ht="11.25" customHeight="1" x14ac:dyDescent="0.2">
      <c r="A276" s="426"/>
      <c r="B276" s="7" t="s">
        <v>66</v>
      </c>
      <c r="C276" s="8" t="s">
        <v>59</v>
      </c>
      <c r="D276" s="10">
        <v>20</v>
      </c>
      <c r="E276" s="11">
        <v>3262</v>
      </c>
      <c r="F276" s="10">
        <v>315</v>
      </c>
      <c r="G276" s="10">
        <v>12</v>
      </c>
      <c r="H276" s="10">
        <v>9</v>
      </c>
      <c r="I276" s="11">
        <v>3618</v>
      </c>
      <c r="J276" s="11">
        <v>4239</v>
      </c>
      <c r="K276" s="11">
        <v>691387</v>
      </c>
      <c r="L276" s="11">
        <v>66765</v>
      </c>
      <c r="M276" s="11">
        <v>2543</v>
      </c>
      <c r="N276" s="11">
        <v>1908</v>
      </c>
      <c r="O276" s="11">
        <v>766842</v>
      </c>
    </row>
    <row r="277" spans="1:15" ht="11.25" customHeight="1" x14ac:dyDescent="0.2">
      <c r="A277" s="427"/>
      <c r="B277" s="428" t="s">
        <v>46</v>
      </c>
      <c r="C277" s="428"/>
      <c r="D277" s="10">
        <v>254</v>
      </c>
      <c r="E277" s="11">
        <v>17733</v>
      </c>
      <c r="F277" s="11">
        <v>2280</v>
      </c>
      <c r="G277" s="10">
        <v>81</v>
      </c>
      <c r="H277" s="10">
        <v>36</v>
      </c>
      <c r="I277" s="14">
        <v>20384</v>
      </c>
      <c r="J277" s="11">
        <v>44693</v>
      </c>
      <c r="K277" s="11">
        <v>3537341</v>
      </c>
      <c r="L277" s="11">
        <v>470310</v>
      </c>
      <c r="M277" s="11">
        <v>13513</v>
      </c>
      <c r="N277" s="11">
        <v>6956</v>
      </c>
      <c r="O277" s="16">
        <v>4072813</v>
      </c>
    </row>
    <row r="278" spans="1:15" ht="11.25" customHeight="1" x14ac:dyDescent="0.2">
      <c r="A278" s="425" t="s">
        <v>10</v>
      </c>
      <c r="B278" s="7" t="s">
        <v>57</v>
      </c>
      <c r="C278" s="8" t="s">
        <v>58</v>
      </c>
      <c r="D278" s="10">
        <v>1</v>
      </c>
      <c r="E278" s="9"/>
      <c r="F278" s="10">
        <v>36</v>
      </c>
      <c r="G278" s="10">
        <v>8</v>
      </c>
      <c r="H278" s="9"/>
      <c r="I278" s="10">
        <v>45</v>
      </c>
      <c r="J278" s="10">
        <v>466</v>
      </c>
      <c r="K278" s="9"/>
      <c r="L278" s="11">
        <v>16770</v>
      </c>
      <c r="M278" s="11">
        <v>3727</v>
      </c>
      <c r="N278" s="9"/>
      <c r="O278" s="11">
        <v>20963</v>
      </c>
    </row>
    <row r="279" spans="1:15" ht="11.25" customHeight="1" x14ac:dyDescent="0.2">
      <c r="A279" s="426"/>
      <c r="B279" s="7" t="s">
        <v>57</v>
      </c>
      <c r="C279" s="8" t="s">
        <v>59</v>
      </c>
      <c r="D279" s="10">
        <v>2</v>
      </c>
      <c r="E279" s="9"/>
      <c r="F279" s="10">
        <v>27</v>
      </c>
      <c r="G279" s="10">
        <v>10</v>
      </c>
      <c r="H279" s="9"/>
      <c r="I279" s="10">
        <v>39</v>
      </c>
      <c r="J279" s="10">
        <v>904</v>
      </c>
      <c r="K279" s="9"/>
      <c r="L279" s="11">
        <v>12200</v>
      </c>
      <c r="M279" s="11">
        <v>4519</v>
      </c>
      <c r="N279" s="9"/>
      <c r="O279" s="11">
        <v>17623</v>
      </c>
    </row>
    <row r="280" spans="1:15" ht="11.25" customHeight="1" x14ac:dyDescent="0.2">
      <c r="A280" s="426"/>
      <c r="B280" s="7" t="s">
        <v>60</v>
      </c>
      <c r="C280" s="8" t="s">
        <v>58</v>
      </c>
      <c r="D280" s="10">
        <v>15</v>
      </c>
      <c r="E280" s="10">
        <v>8</v>
      </c>
      <c r="F280" s="10">
        <v>293</v>
      </c>
      <c r="G280" s="10">
        <v>263</v>
      </c>
      <c r="H280" s="10">
        <v>30</v>
      </c>
      <c r="I280" s="10">
        <v>609</v>
      </c>
      <c r="J280" s="11">
        <v>6951</v>
      </c>
      <c r="K280" s="11">
        <v>3707</v>
      </c>
      <c r="L280" s="11">
        <v>135777</v>
      </c>
      <c r="M280" s="11">
        <v>121875</v>
      </c>
      <c r="N280" s="11">
        <v>13902</v>
      </c>
      <c r="O280" s="11">
        <v>282212</v>
      </c>
    </row>
    <row r="281" spans="1:15" ht="11.25" customHeight="1" x14ac:dyDescent="0.2">
      <c r="A281" s="426"/>
      <c r="B281" s="7" t="s">
        <v>60</v>
      </c>
      <c r="C281" s="8" t="s">
        <v>59</v>
      </c>
      <c r="D281" s="10">
        <v>15</v>
      </c>
      <c r="E281" s="10">
        <v>12</v>
      </c>
      <c r="F281" s="10">
        <v>275</v>
      </c>
      <c r="G281" s="10">
        <v>241</v>
      </c>
      <c r="H281" s="10">
        <v>19</v>
      </c>
      <c r="I281" s="10">
        <v>562</v>
      </c>
      <c r="J281" s="11">
        <v>6777</v>
      </c>
      <c r="K281" s="11">
        <v>5422</v>
      </c>
      <c r="L281" s="11">
        <v>124246</v>
      </c>
      <c r="M281" s="11">
        <v>108885</v>
      </c>
      <c r="N281" s="11">
        <v>8584</v>
      </c>
      <c r="O281" s="11">
        <v>253914</v>
      </c>
    </row>
    <row r="282" spans="1:15" ht="11.25" customHeight="1" x14ac:dyDescent="0.2">
      <c r="A282" s="426"/>
      <c r="B282" s="7" t="s">
        <v>61</v>
      </c>
      <c r="C282" s="8" t="s">
        <v>58</v>
      </c>
      <c r="D282" s="10">
        <v>26</v>
      </c>
      <c r="E282" s="10">
        <v>16</v>
      </c>
      <c r="F282" s="11">
        <v>1098</v>
      </c>
      <c r="G282" s="10">
        <v>807</v>
      </c>
      <c r="H282" s="10">
        <v>152</v>
      </c>
      <c r="I282" s="11">
        <v>2099</v>
      </c>
      <c r="J282" s="11">
        <v>7909</v>
      </c>
      <c r="K282" s="11">
        <v>4867</v>
      </c>
      <c r="L282" s="11">
        <v>333999</v>
      </c>
      <c r="M282" s="11">
        <v>245480</v>
      </c>
      <c r="N282" s="11">
        <v>46237</v>
      </c>
      <c r="O282" s="11">
        <v>638492</v>
      </c>
    </row>
    <row r="283" spans="1:15" ht="11.25" customHeight="1" x14ac:dyDescent="0.2">
      <c r="A283" s="426"/>
      <c r="B283" s="7" t="s">
        <v>61</v>
      </c>
      <c r="C283" s="8" t="s">
        <v>59</v>
      </c>
      <c r="D283" s="10">
        <v>25</v>
      </c>
      <c r="E283" s="10">
        <v>18</v>
      </c>
      <c r="F283" s="11">
        <v>1012</v>
      </c>
      <c r="G283" s="10">
        <v>790</v>
      </c>
      <c r="H283" s="10">
        <v>120</v>
      </c>
      <c r="I283" s="11">
        <v>1965</v>
      </c>
      <c r="J283" s="11">
        <v>8014</v>
      </c>
      <c r="K283" s="11">
        <v>5770</v>
      </c>
      <c r="L283" s="11">
        <v>324397</v>
      </c>
      <c r="M283" s="11">
        <v>253235</v>
      </c>
      <c r="N283" s="11">
        <v>38466</v>
      </c>
      <c r="O283" s="11">
        <v>629882</v>
      </c>
    </row>
    <row r="284" spans="1:15" ht="11.25" customHeight="1" x14ac:dyDescent="0.2">
      <c r="A284" s="426"/>
      <c r="B284" s="7" t="s">
        <v>62</v>
      </c>
      <c r="C284" s="8" t="s">
        <v>58</v>
      </c>
      <c r="D284" s="10">
        <v>1</v>
      </c>
      <c r="E284" s="10">
        <v>1</v>
      </c>
      <c r="F284" s="10">
        <v>170</v>
      </c>
      <c r="G284" s="10">
        <v>150</v>
      </c>
      <c r="H284" s="10">
        <v>19</v>
      </c>
      <c r="I284" s="10">
        <v>341</v>
      </c>
      <c r="J284" s="10">
        <v>105</v>
      </c>
      <c r="K284" s="10">
        <v>105</v>
      </c>
      <c r="L284" s="11">
        <v>17769</v>
      </c>
      <c r="M284" s="11">
        <v>15679</v>
      </c>
      <c r="N284" s="11">
        <v>1986</v>
      </c>
      <c r="O284" s="11">
        <v>35644</v>
      </c>
    </row>
    <row r="285" spans="1:15" ht="11.25" customHeight="1" x14ac:dyDescent="0.2">
      <c r="A285" s="426"/>
      <c r="B285" s="7" t="s">
        <v>62</v>
      </c>
      <c r="C285" s="8" t="s">
        <v>59</v>
      </c>
      <c r="D285" s="9"/>
      <c r="E285" s="10">
        <v>5</v>
      </c>
      <c r="F285" s="10">
        <v>80</v>
      </c>
      <c r="G285" s="10">
        <v>91</v>
      </c>
      <c r="H285" s="10">
        <v>10</v>
      </c>
      <c r="I285" s="10">
        <v>186</v>
      </c>
      <c r="J285" s="9"/>
      <c r="K285" s="10">
        <v>952</v>
      </c>
      <c r="L285" s="11">
        <v>15226</v>
      </c>
      <c r="M285" s="11">
        <v>17320</v>
      </c>
      <c r="N285" s="11">
        <v>1903</v>
      </c>
      <c r="O285" s="11">
        <v>35401</v>
      </c>
    </row>
    <row r="286" spans="1:15" ht="11.25" customHeight="1" x14ac:dyDescent="0.2">
      <c r="A286" s="426"/>
      <c r="B286" s="7" t="s">
        <v>63</v>
      </c>
      <c r="C286" s="8" t="s">
        <v>58</v>
      </c>
      <c r="D286" s="10">
        <v>112</v>
      </c>
      <c r="E286" s="10">
        <v>193</v>
      </c>
      <c r="F286" s="11">
        <v>2786</v>
      </c>
      <c r="G286" s="11">
        <v>2181</v>
      </c>
      <c r="H286" s="10">
        <v>248</v>
      </c>
      <c r="I286" s="11">
        <v>5520</v>
      </c>
      <c r="J286" s="11">
        <v>10721</v>
      </c>
      <c r="K286" s="11">
        <v>18475</v>
      </c>
      <c r="L286" s="11">
        <v>266695</v>
      </c>
      <c r="M286" s="11">
        <v>208780</v>
      </c>
      <c r="N286" s="11">
        <v>23740</v>
      </c>
      <c r="O286" s="11">
        <v>528411</v>
      </c>
    </row>
    <row r="287" spans="1:15" ht="11.25" customHeight="1" x14ac:dyDescent="0.2">
      <c r="A287" s="426"/>
      <c r="B287" s="7" t="s">
        <v>64</v>
      </c>
      <c r="C287" s="8" t="s">
        <v>59</v>
      </c>
      <c r="D287" s="10">
        <v>84</v>
      </c>
      <c r="E287" s="10">
        <v>87</v>
      </c>
      <c r="F287" s="11">
        <v>2569</v>
      </c>
      <c r="G287" s="11">
        <v>1729</v>
      </c>
      <c r="H287" s="10">
        <v>207</v>
      </c>
      <c r="I287" s="11">
        <v>4676</v>
      </c>
      <c r="J287" s="11">
        <v>16052</v>
      </c>
      <c r="K287" s="11">
        <v>16625</v>
      </c>
      <c r="L287" s="11">
        <v>490913</v>
      </c>
      <c r="M287" s="11">
        <v>330396</v>
      </c>
      <c r="N287" s="11">
        <v>39556</v>
      </c>
      <c r="O287" s="11">
        <v>893542</v>
      </c>
    </row>
    <row r="288" spans="1:15" ht="11.25" customHeight="1" x14ac:dyDescent="0.2">
      <c r="A288" s="426"/>
      <c r="B288" s="7" t="s">
        <v>65</v>
      </c>
      <c r="C288" s="8" t="s">
        <v>58</v>
      </c>
      <c r="D288" s="10">
        <v>6</v>
      </c>
      <c r="E288" s="10">
        <v>58</v>
      </c>
      <c r="F288" s="10">
        <v>956</v>
      </c>
      <c r="G288" s="10">
        <v>575</v>
      </c>
      <c r="H288" s="10">
        <v>75</v>
      </c>
      <c r="I288" s="11">
        <v>1670</v>
      </c>
      <c r="J288" s="11">
        <v>1027</v>
      </c>
      <c r="K288" s="11">
        <v>9927</v>
      </c>
      <c r="L288" s="11">
        <v>163628</v>
      </c>
      <c r="M288" s="11">
        <v>98417</v>
      </c>
      <c r="N288" s="11">
        <v>12837</v>
      </c>
      <c r="O288" s="11">
        <v>285836</v>
      </c>
    </row>
    <row r="289" spans="1:15" ht="11.25" customHeight="1" x14ac:dyDescent="0.2">
      <c r="A289" s="426"/>
      <c r="B289" s="7" t="s">
        <v>66</v>
      </c>
      <c r="C289" s="8" t="s">
        <v>59</v>
      </c>
      <c r="D289" s="10">
        <v>20</v>
      </c>
      <c r="E289" s="10">
        <v>25</v>
      </c>
      <c r="F289" s="11">
        <v>2113</v>
      </c>
      <c r="G289" s="11">
        <v>1295</v>
      </c>
      <c r="H289" s="10">
        <v>169</v>
      </c>
      <c r="I289" s="11">
        <v>3622</v>
      </c>
      <c r="J289" s="11">
        <v>4239</v>
      </c>
      <c r="K289" s="11">
        <v>5299</v>
      </c>
      <c r="L289" s="11">
        <v>447854</v>
      </c>
      <c r="M289" s="11">
        <v>274478</v>
      </c>
      <c r="N289" s="11">
        <v>35820</v>
      </c>
      <c r="O289" s="11">
        <v>767690</v>
      </c>
    </row>
    <row r="290" spans="1:15" ht="11.25" customHeight="1" x14ac:dyDescent="0.2">
      <c r="A290" s="427"/>
      <c r="B290" s="428" t="s">
        <v>46</v>
      </c>
      <c r="C290" s="428"/>
      <c r="D290" s="10">
        <v>307</v>
      </c>
      <c r="E290" s="10">
        <v>423</v>
      </c>
      <c r="F290" s="11">
        <v>11415</v>
      </c>
      <c r="G290" s="11">
        <v>8140</v>
      </c>
      <c r="H290" s="11">
        <v>1049</v>
      </c>
      <c r="I290" s="14">
        <v>21334</v>
      </c>
      <c r="J290" s="11">
        <v>63165</v>
      </c>
      <c r="K290" s="11">
        <v>71149</v>
      </c>
      <c r="L290" s="11">
        <v>2349474</v>
      </c>
      <c r="M290" s="11">
        <v>1682791</v>
      </c>
      <c r="N290" s="11">
        <v>223031</v>
      </c>
      <c r="O290" s="16">
        <v>4389610</v>
      </c>
    </row>
    <row r="291" spans="1:15" ht="11.25" customHeight="1" x14ac:dyDescent="0.2">
      <c r="A291" s="425" t="s">
        <v>11</v>
      </c>
      <c r="B291" s="7" t="s">
        <v>57</v>
      </c>
      <c r="C291" s="8" t="s">
        <v>58</v>
      </c>
      <c r="D291" s="9"/>
      <c r="E291" s="9"/>
      <c r="F291" s="10">
        <v>20</v>
      </c>
      <c r="G291" s="10">
        <v>3</v>
      </c>
      <c r="H291" s="9"/>
      <c r="I291" s="10">
        <v>23</v>
      </c>
      <c r="J291" s="9"/>
      <c r="K291" s="9"/>
      <c r="L291" s="11">
        <v>10183</v>
      </c>
      <c r="M291" s="11">
        <v>1528</v>
      </c>
      <c r="N291" s="9"/>
      <c r="O291" s="11">
        <v>11711</v>
      </c>
    </row>
    <row r="292" spans="1:15" ht="11.25" customHeight="1" x14ac:dyDescent="0.2">
      <c r="A292" s="426"/>
      <c r="B292" s="7" t="s">
        <v>57</v>
      </c>
      <c r="C292" s="8" t="s">
        <v>59</v>
      </c>
      <c r="D292" s="9"/>
      <c r="E292" s="9"/>
      <c r="F292" s="10">
        <v>31</v>
      </c>
      <c r="G292" s="10">
        <v>3</v>
      </c>
      <c r="H292" s="9"/>
      <c r="I292" s="10">
        <v>34</v>
      </c>
      <c r="J292" s="9"/>
      <c r="K292" s="9"/>
      <c r="L292" s="11">
        <v>15311</v>
      </c>
      <c r="M292" s="11">
        <v>1482</v>
      </c>
      <c r="N292" s="9"/>
      <c r="O292" s="11">
        <v>16793</v>
      </c>
    </row>
    <row r="293" spans="1:15" ht="11.25" customHeight="1" x14ac:dyDescent="0.2">
      <c r="A293" s="426"/>
      <c r="B293" s="7" t="s">
        <v>60</v>
      </c>
      <c r="C293" s="8" t="s">
        <v>58</v>
      </c>
      <c r="D293" s="10">
        <v>9</v>
      </c>
      <c r="E293" s="10">
        <v>2</v>
      </c>
      <c r="F293" s="10">
        <v>202</v>
      </c>
      <c r="G293" s="10">
        <v>72</v>
      </c>
      <c r="H293" s="10">
        <v>2</v>
      </c>
      <c r="I293" s="10">
        <v>287</v>
      </c>
      <c r="J293" s="11">
        <v>4559</v>
      </c>
      <c r="K293" s="11">
        <v>1013</v>
      </c>
      <c r="L293" s="11">
        <v>102313</v>
      </c>
      <c r="M293" s="11">
        <v>36468</v>
      </c>
      <c r="N293" s="11">
        <v>1013</v>
      </c>
      <c r="O293" s="11">
        <v>145366</v>
      </c>
    </row>
    <row r="294" spans="1:15" ht="11.25" customHeight="1" x14ac:dyDescent="0.2">
      <c r="A294" s="426"/>
      <c r="B294" s="7" t="s">
        <v>60</v>
      </c>
      <c r="C294" s="8" t="s">
        <v>59</v>
      </c>
      <c r="D294" s="10">
        <v>17</v>
      </c>
      <c r="E294" s="10">
        <v>5</v>
      </c>
      <c r="F294" s="10">
        <v>188</v>
      </c>
      <c r="G294" s="10">
        <v>49</v>
      </c>
      <c r="H294" s="10">
        <v>3</v>
      </c>
      <c r="I294" s="10">
        <v>262</v>
      </c>
      <c r="J294" s="11">
        <v>8395</v>
      </c>
      <c r="K294" s="11">
        <v>2469</v>
      </c>
      <c r="L294" s="11">
        <v>92839</v>
      </c>
      <c r="M294" s="11">
        <v>24197</v>
      </c>
      <c r="N294" s="11">
        <v>1481</v>
      </c>
      <c r="O294" s="11">
        <v>129381</v>
      </c>
    </row>
    <row r="295" spans="1:15" ht="11.25" customHeight="1" x14ac:dyDescent="0.2">
      <c r="A295" s="426"/>
      <c r="B295" s="7" t="s">
        <v>61</v>
      </c>
      <c r="C295" s="8" t="s">
        <v>58</v>
      </c>
      <c r="D295" s="10">
        <v>30</v>
      </c>
      <c r="E295" s="10">
        <v>3</v>
      </c>
      <c r="F295" s="10">
        <v>777</v>
      </c>
      <c r="G295" s="10">
        <v>261</v>
      </c>
      <c r="H295" s="10">
        <v>7</v>
      </c>
      <c r="I295" s="11">
        <v>1078</v>
      </c>
      <c r="J295" s="11">
        <v>9974</v>
      </c>
      <c r="K295" s="10">
        <v>997</v>
      </c>
      <c r="L295" s="11">
        <v>258335</v>
      </c>
      <c r="M295" s="11">
        <v>86777</v>
      </c>
      <c r="N295" s="11">
        <v>2327</v>
      </c>
      <c r="O295" s="11">
        <v>358410</v>
      </c>
    </row>
    <row r="296" spans="1:15" ht="11.25" customHeight="1" x14ac:dyDescent="0.2">
      <c r="A296" s="426"/>
      <c r="B296" s="7" t="s">
        <v>61</v>
      </c>
      <c r="C296" s="8" t="s">
        <v>59</v>
      </c>
      <c r="D296" s="10">
        <v>14</v>
      </c>
      <c r="E296" s="10">
        <v>1</v>
      </c>
      <c r="F296" s="10">
        <v>706</v>
      </c>
      <c r="G296" s="10">
        <v>272</v>
      </c>
      <c r="H296" s="10">
        <v>15</v>
      </c>
      <c r="I296" s="11">
        <v>1008</v>
      </c>
      <c r="J296" s="11">
        <v>4905</v>
      </c>
      <c r="K296" s="10">
        <v>350</v>
      </c>
      <c r="L296" s="11">
        <v>247355</v>
      </c>
      <c r="M296" s="11">
        <v>95298</v>
      </c>
      <c r="N296" s="11">
        <v>5255</v>
      </c>
      <c r="O296" s="11">
        <v>353163</v>
      </c>
    </row>
    <row r="297" spans="1:15" ht="11.25" customHeight="1" x14ac:dyDescent="0.2">
      <c r="A297" s="426"/>
      <c r="B297" s="7" t="s">
        <v>62</v>
      </c>
      <c r="C297" s="8" t="s">
        <v>58</v>
      </c>
      <c r="D297" s="10">
        <v>5</v>
      </c>
      <c r="E297" s="10">
        <v>2</v>
      </c>
      <c r="F297" s="10">
        <v>139</v>
      </c>
      <c r="G297" s="10">
        <v>46</v>
      </c>
      <c r="H297" s="10">
        <v>1</v>
      </c>
      <c r="I297" s="10">
        <v>193</v>
      </c>
      <c r="J297" s="10">
        <v>571</v>
      </c>
      <c r="K297" s="10">
        <v>228</v>
      </c>
      <c r="L297" s="11">
        <v>15880</v>
      </c>
      <c r="M297" s="11">
        <v>5255</v>
      </c>
      <c r="N297" s="10">
        <v>114</v>
      </c>
      <c r="O297" s="11">
        <v>22048</v>
      </c>
    </row>
    <row r="298" spans="1:15" ht="11.25" customHeight="1" x14ac:dyDescent="0.2">
      <c r="A298" s="426"/>
      <c r="B298" s="7" t="s">
        <v>62</v>
      </c>
      <c r="C298" s="8" t="s">
        <v>59</v>
      </c>
      <c r="D298" s="10">
        <v>4</v>
      </c>
      <c r="E298" s="9"/>
      <c r="F298" s="10">
        <v>68</v>
      </c>
      <c r="G298" s="10">
        <v>29</v>
      </c>
      <c r="H298" s="9"/>
      <c r="I298" s="10">
        <v>101</v>
      </c>
      <c r="J298" s="10">
        <v>832</v>
      </c>
      <c r="K298" s="9"/>
      <c r="L298" s="11">
        <v>14146</v>
      </c>
      <c r="M298" s="11">
        <v>6033</v>
      </c>
      <c r="N298" s="9"/>
      <c r="O298" s="11">
        <v>21011</v>
      </c>
    </row>
    <row r="299" spans="1:15" ht="11.25" customHeight="1" x14ac:dyDescent="0.2">
      <c r="A299" s="426"/>
      <c r="B299" s="7" t="s">
        <v>63</v>
      </c>
      <c r="C299" s="8" t="s">
        <v>58</v>
      </c>
      <c r="D299" s="10">
        <v>123</v>
      </c>
      <c r="E299" s="10">
        <v>111</v>
      </c>
      <c r="F299" s="11">
        <v>2564</v>
      </c>
      <c r="G299" s="11">
        <v>1196</v>
      </c>
      <c r="H299" s="10">
        <v>39</v>
      </c>
      <c r="I299" s="11">
        <v>4033</v>
      </c>
      <c r="J299" s="11">
        <v>12869</v>
      </c>
      <c r="K299" s="11">
        <v>11614</v>
      </c>
      <c r="L299" s="11">
        <v>268270</v>
      </c>
      <c r="M299" s="11">
        <v>125137</v>
      </c>
      <c r="N299" s="11">
        <v>4081</v>
      </c>
      <c r="O299" s="11">
        <v>421971</v>
      </c>
    </row>
    <row r="300" spans="1:15" ht="11.25" customHeight="1" x14ac:dyDescent="0.2">
      <c r="A300" s="426"/>
      <c r="B300" s="7" t="s">
        <v>64</v>
      </c>
      <c r="C300" s="8" t="s">
        <v>59</v>
      </c>
      <c r="D300" s="10">
        <v>113</v>
      </c>
      <c r="E300" s="10">
        <v>46</v>
      </c>
      <c r="F300" s="11">
        <v>1951</v>
      </c>
      <c r="G300" s="10">
        <v>851</v>
      </c>
      <c r="H300" s="10">
        <v>29</v>
      </c>
      <c r="I300" s="11">
        <v>2990</v>
      </c>
      <c r="J300" s="11">
        <v>23601</v>
      </c>
      <c r="K300" s="11">
        <v>9608</v>
      </c>
      <c r="L300" s="11">
        <v>407491</v>
      </c>
      <c r="M300" s="11">
        <v>177742</v>
      </c>
      <c r="N300" s="11">
        <v>6057</v>
      </c>
      <c r="O300" s="11">
        <v>624499</v>
      </c>
    </row>
    <row r="301" spans="1:15" ht="11.25" customHeight="1" x14ac:dyDescent="0.2">
      <c r="A301" s="426"/>
      <c r="B301" s="7" t="s">
        <v>65</v>
      </c>
      <c r="C301" s="8" t="s">
        <v>58</v>
      </c>
      <c r="D301" s="10">
        <v>5</v>
      </c>
      <c r="E301" s="10">
        <v>11</v>
      </c>
      <c r="F301" s="10">
        <v>830</v>
      </c>
      <c r="G301" s="10">
        <v>384</v>
      </c>
      <c r="H301" s="10">
        <v>5</v>
      </c>
      <c r="I301" s="11">
        <v>1235</v>
      </c>
      <c r="J301" s="10">
        <v>935</v>
      </c>
      <c r="K301" s="11">
        <v>2058</v>
      </c>
      <c r="L301" s="11">
        <v>155274</v>
      </c>
      <c r="M301" s="11">
        <v>71838</v>
      </c>
      <c r="N301" s="10">
        <v>935</v>
      </c>
      <c r="O301" s="11">
        <v>231040</v>
      </c>
    </row>
    <row r="302" spans="1:15" ht="11.25" customHeight="1" x14ac:dyDescent="0.2">
      <c r="A302" s="426"/>
      <c r="B302" s="7" t="s">
        <v>66</v>
      </c>
      <c r="C302" s="8" t="s">
        <v>59</v>
      </c>
      <c r="D302" s="10">
        <v>14</v>
      </c>
      <c r="E302" s="10">
        <v>15</v>
      </c>
      <c r="F302" s="11">
        <v>1783</v>
      </c>
      <c r="G302" s="10">
        <v>860</v>
      </c>
      <c r="H302" s="10">
        <v>13</v>
      </c>
      <c r="I302" s="11">
        <v>2685</v>
      </c>
      <c r="J302" s="11">
        <v>3243</v>
      </c>
      <c r="K302" s="11">
        <v>3475</v>
      </c>
      <c r="L302" s="11">
        <v>413056</v>
      </c>
      <c r="M302" s="11">
        <v>199230</v>
      </c>
      <c r="N302" s="11">
        <v>3012</v>
      </c>
      <c r="O302" s="11">
        <v>622016</v>
      </c>
    </row>
    <row r="303" spans="1:15" ht="11.25" customHeight="1" x14ac:dyDescent="0.2">
      <c r="A303" s="427"/>
      <c r="B303" s="428" t="s">
        <v>46</v>
      </c>
      <c r="C303" s="428"/>
      <c r="D303" s="10">
        <v>334</v>
      </c>
      <c r="E303" s="10">
        <v>196</v>
      </c>
      <c r="F303" s="11">
        <v>9259</v>
      </c>
      <c r="G303" s="11">
        <v>4026</v>
      </c>
      <c r="H303" s="10">
        <v>114</v>
      </c>
      <c r="I303" s="14">
        <v>13929</v>
      </c>
      <c r="J303" s="11">
        <v>69884</v>
      </c>
      <c r="K303" s="11">
        <v>31812</v>
      </c>
      <c r="L303" s="11">
        <v>2000453</v>
      </c>
      <c r="M303" s="11">
        <v>830985</v>
      </c>
      <c r="N303" s="11">
        <v>24275</v>
      </c>
      <c r="O303" s="16">
        <v>2957409</v>
      </c>
    </row>
    <row r="304" spans="1:15" ht="11.25" customHeight="1" x14ac:dyDescent="0.2">
      <c r="A304" s="425" t="s">
        <v>12</v>
      </c>
      <c r="B304" s="7" t="s">
        <v>57</v>
      </c>
      <c r="C304" s="8" t="s">
        <v>58</v>
      </c>
      <c r="D304" s="9"/>
      <c r="E304" s="10">
        <v>1</v>
      </c>
      <c r="F304" s="9"/>
      <c r="G304" s="9"/>
      <c r="H304" s="10">
        <v>31</v>
      </c>
      <c r="I304" s="10">
        <v>32</v>
      </c>
      <c r="J304" s="9"/>
      <c r="K304" s="10">
        <v>478</v>
      </c>
      <c r="L304" s="9"/>
      <c r="M304" s="9"/>
      <c r="N304" s="11">
        <v>14817</v>
      </c>
      <c r="O304" s="11">
        <v>15295</v>
      </c>
    </row>
    <row r="305" spans="1:15" ht="11.25" customHeight="1" x14ac:dyDescent="0.2">
      <c r="A305" s="426"/>
      <c r="B305" s="7" t="s">
        <v>57</v>
      </c>
      <c r="C305" s="8" t="s">
        <v>59</v>
      </c>
      <c r="D305" s="9"/>
      <c r="E305" s="9"/>
      <c r="F305" s="10">
        <v>1</v>
      </c>
      <c r="G305" s="9"/>
      <c r="H305" s="10">
        <v>26</v>
      </c>
      <c r="I305" s="10">
        <v>27</v>
      </c>
      <c r="J305" s="9"/>
      <c r="K305" s="9"/>
      <c r="L305" s="10">
        <v>464</v>
      </c>
      <c r="M305" s="9"/>
      <c r="N305" s="11">
        <v>12054</v>
      </c>
      <c r="O305" s="11">
        <v>12518</v>
      </c>
    </row>
    <row r="306" spans="1:15" ht="11.25" customHeight="1" x14ac:dyDescent="0.2">
      <c r="A306" s="426"/>
      <c r="B306" s="7" t="s">
        <v>60</v>
      </c>
      <c r="C306" s="8" t="s">
        <v>58</v>
      </c>
      <c r="D306" s="10">
        <v>4</v>
      </c>
      <c r="E306" s="10">
        <v>7</v>
      </c>
      <c r="F306" s="10">
        <v>85</v>
      </c>
      <c r="G306" s="10">
        <v>1</v>
      </c>
      <c r="H306" s="10">
        <v>306</v>
      </c>
      <c r="I306" s="10">
        <v>403</v>
      </c>
      <c r="J306" s="11">
        <v>1902</v>
      </c>
      <c r="K306" s="11">
        <v>3328</v>
      </c>
      <c r="L306" s="11">
        <v>40413</v>
      </c>
      <c r="M306" s="10">
        <v>475</v>
      </c>
      <c r="N306" s="11">
        <v>145489</v>
      </c>
      <c r="O306" s="11">
        <v>191607</v>
      </c>
    </row>
    <row r="307" spans="1:15" ht="11.25" customHeight="1" x14ac:dyDescent="0.2">
      <c r="A307" s="426"/>
      <c r="B307" s="7" t="s">
        <v>60</v>
      </c>
      <c r="C307" s="8" t="s">
        <v>59</v>
      </c>
      <c r="D307" s="10">
        <v>2</v>
      </c>
      <c r="E307" s="10">
        <v>6</v>
      </c>
      <c r="F307" s="10">
        <v>98</v>
      </c>
      <c r="G307" s="10">
        <v>2</v>
      </c>
      <c r="H307" s="10">
        <v>283</v>
      </c>
      <c r="I307" s="10">
        <v>391</v>
      </c>
      <c r="J307" s="10">
        <v>927</v>
      </c>
      <c r="K307" s="11">
        <v>2781</v>
      </c>
      <c r="L307" s="11">
        <v>45428</v>
      </c>
      <c r="M307" s="10">
        <v>927</v>
      </c>
      <c r="N307" s="11">
        <v>131185</v>
      </c>
      <c r="O307" s="11">
        <v>181248</v>
      </c>
    </row>
    <row r="308" spans="1:15" ht="11.25" customHeight="1" x14ac:dyDescent="0.2">
      <c r="A308" s="426"/>
      <c r="B308" s="7" t="s">
        <v>61</v>
      </c>
      <c r="C308" s="8" t="s">
        <v>58</v>
      </c>
      <c r="D308" s="10">
        <v>2</v>
      </c>
      <c r="E308" s="10">
        <v>7</v>
      </c>
      <c r="F308" s="10">
        <v>279</v>
      </c>
      <c r="G308" s="10">
        <v>4</v>
      </c>
      <c r="H308" s="11">
        <v>1059</v>
      </c>
      <c r="I308" s="11">
        <v>1351</v>
      </c>
      <c r="J308" s="10">
        <v>624</v>
      </c>
      <c r="K308" s="11">
        <v>2185</v>
      </c>
      <c r="L308" s="11">
        <v>87075</v>
      </c>
      <c r="M308" s="11">
        <v>1248</v>
      </c>
      <c r="N308" s="11">
        <v>330511</v>
      </c>
      <c r="O308" s="11">
        <v>421643</v>
      </c>
    </row>
    <row r="309" spans="1:15" ht="11.25" customHeight="1" x14ac:dyDescent="0.2">
      <c r="A309" s="426"/>
      <c r="B309" s="7" t="s">
        <v>61</v>
      </c>
      <c r="C309" s="8" t="s">
        <v>59</v>
      </c>
      <c r="D309" s="10">
        <v>2</v>
      </c>
      <c r="E309" s="10">
        <v>3</v>
      </c>
      <c r="F309" s="10">
        <v>261</v>
      </c>
      <c r="G309" s="10">
        <v>3</v>
      </c>
      <c r="H309" s="10">
        <v>956</v>
      </c>
      <c r="I309" s="11">
        <v>1225</v>
      </c>
      <c r="J309" s="10">
        <v>658</v>
      </c>
      <c r="K309" s="10">
        <v>987</v>
      </c>
      <c r="L309" s="11">
        <v>85839</v>
      </c>
      <c r="M309" s="10">
        <v>987</v>
      </c>
      <c r="N309" s="11">
        <v>314414</v>
      </c>
      <c r="O309" s="11">
        <v>402885</v>
      </c>
    </row>
    <row r="310" spans="1:15" ht="11.25" customHeight="1" x14ac:dyDescent="0.2">
      <c r="A310" s="426"/>
      <c r="B310" s="7" t="s">
        <v>62</v>
      </c>
      <c r="C310" s="8" t="s">
        <v>58</v>
      </c>
      <c r="D310" s="10">
        <v>1</v>
      </c>
      <c r="E310" s="10">
        <v>1</v>
      </c>
      <c r="F310" s="10">
        <v>47</v>
      </c>
      <c r="G310" s="9"/>
      <c r="H310" s="10">
        <v>226</v>
      </c>
      <c r="I310" s="10">
        <v>275</v>
      </c>
      <c r="J310" s="10">
        <v>107</v>
      </c>
      <c r="K310" s="10">
        <v>107</v>
      </c>
      <c r="L310" s="11">
        <v>5040</v>
      </c>
      <c r="M310" s="9"/>
      <c r="N310" s="11">
        <v>24237</v>
      </c>
      <c r="O310" s="11">
        <v>29491</v>
      </c>
    </row>
    <row r="311" spans="1:15" ht="11.25" customHeight="1" x14ac:dyDescent="0.2">
      <c r="A311" s="426"/>
      <c r="B311" s="7" t="s">
        <v>62</v>
      </c>
      <c r="C311" s="8" t="s">
        <v>59</v>
      </c>
      <c r="D311" s="9"/>
      <c r="E311" s="10">
        <v>2</v>
      </c>
      <c r="F311" s="10">
        <v>35</v>
      </c>
      <c r="G311" s="9"/>
      <c r="H311" s="10">
        <v>162</v>
      </c>
      <c r="I311" s="10">
        <v>199</v>
      </c>
      <c r="J311" s="9"/>
      <c r="K311" s="10">
        <v>391</v>
      </c>
      <c r="L311" s="11">
        <v>6835</v>
      </c>
      <c r="M311" s="9"/>
      <c r="N311" s="11">
        <v>31634</v>
      </c>
      <c r="O311" s="11">
        <v>38860</v>
      </c>
    </row>
    <row r="312" spans="1:15" ht="11.25" customHeight="1" x14ac:dyDescent="0.2">
      <c r="A312" s="426"/>
      <c r="B312" s="7" t="s">
        <v>63</v>
      </c>
      <c r="C312" s="8" t="s">
        <v>58</v>
      </c>
      <c r="D312" s="10">
        <v>36</v>
      </c>
      <c r="E312" s="10">
        <v>72</v>
      </c>
      <c r="F312" s="11">
        <v>1314</v>
      </c>
      <c r="G312" s="10">
        <v>10</v>
      </c>
      <c r="H312" s="11">
        <v>3865</v>
      </c>
      <c r="I312" s="11">
        <v>5297</v>
      </c>
      <c r="J312" s="11">
        <v>3536</v>
      </c>
      <c r="K312" s="11">
        <v>7072</v>
      </c>
      <c r="L312" s="11">
        <v>129056</v>
      </c>
      <c r="M312" s="10">
        <v>982</v>
      </c>
      <c r="N312" s="11">
        <v>379604</v>
      </c>
      <c r="O312" s="11">
        <v>520250</v>
      </c>
    </row>
    <row r="313" spans="1:15" ht="11.25" customHeight="1" x14ac:dyDescent="0.2">
      <c r="A313" s="426"/>
      <c r="B313" s="7" t="s">
        <v>64</v>
      </c>
      <c r="C313" s="8" t="s">
        <v>59</v>
      </c>
      <c r="D313" s="10">
        <v>20</v>
      </c>
      <c r="E313" s="10">
        <v>32</v>
      </c>
      <c r="F313" s="11">
        <v>1025</v>
      </c>
      <c r="G313" s="10">
        <v>7</v>
      </c>
      <c r="H313" s="11">
        <v>2771</v>
      </c>
      <c r="I313" s="11">
        <v>3855</v>
      </c>
      <c r="J313" s="11">
        <v>3921</v>
      </c>
      <c r="K313" s="11">
        <v>6274</v>
      </c>
      <c r="L313" s="11">
        <v>200961</v>
      </c>
      <c r="M313" s="11">
        <v>1372</v>
      </c>
      <c r="N313" s="11">
        <v>543281</v>
      </c>
      <c r="O313" s="11">
        <v>755809</v>
      </c>
    </row>
    <row r="314" spans="1:15" ht="11.25" customHeight="1" x14ac:dyDescent="0.2">
      <c r="A314" s="426"/>
      <c r="B314" s="7" t="s">
        <v>65</v>
      </c>
      <c r="C314" s="8" t="s">
        <v>58</v>
      </c>
      <c r="D314" s="10">
        <v>3</v>
      </c>
      <c r="E314" s="10">
        <v>4</v>
      </c>
      <c r="F314" s="10">
        <v>487</v>
      </c>
      <c r="G314" s="10">
        <v>1</v>
      </c>
      <c r="H314" s="11">
        <v>1387</v>
      </c>
      <c r="I314" s="11">
        <v>1882</v>
      </c>
      <c r="J314" s="10">
        <v>527</v>
      </c>
      <c r="K314" s="10">
        <v>702</v>
      </c>
      <c r="L314" s="11">
        <v>85522</v>
      </c>
      <c r="M314" s="10">
        <v>176</v>
      </c>
      <c r="N314" s="11">
        <v>243570</v>
      </c>
      <c r="O314" s="11">
        <v>330497</v>
      </c>
    </row>
    <row r="315" spans="1:15" ht="11.25" customHeight="1" x14ac:dyDescent="0.2">
      <c r="A315" s="426"/>
      <c r="B315" s="7" t="s">
        <v>66</v>
      </c>
      <c r="C315" s="8" t="s">
        <v>59</v>
      </c>
      <c r="D315" s="10">
        <v>7</v>
      </c>
      <c r="E315" s="10">
        <v>18</v>
      </c>
      <c r="F315" s="10">
        <v>938</v>
      </c>
      <c r="G315" s="10">
        <v>5</v>
      </c>
      <c r="H315" s="11">
        <v>2989</v>
      </c>
      <c r="I315" s="11">
        <v>3957</v>
      </c>
      <c r="J315" s="11">
        <v>1522</v>
      </c>
      <c r="K315" s="11">
        <v>3914</v>
      </c>
      <c r="L315" s="11">
        <v>203980</v>
      </c>
      <c r="M315" s="11">
        <v>1087</v>
      </c>
      <c r="N315" s="11">
        <v>649996</v>
      </c>
      <c r="O315" s="11">
        <v>860499</v>
      </c>
    </row>
    <row r="316" spans="1:15" ht="11.25" customHeight="1" x14ac:dyDescent="0.2">
      <c r="A316" s="427"/>
      <c r="B316" s="428" t="s">
        <v>46</v>
      </c>
      <c r="C316" s="428"/>
      <c r="D316" s="10">
        <v>77</v>
      </c>
      <c r="E316" s="10">
        <v>153</v>
      </c>
      <c r="F316" s="11">
        <v>4570</v>
      </c>
      <c r="G316" s="10">
        <v>33</v>
      </c>
      <c r="H316" s="11">
        <v>14061</v>
      </c>
      <c r="I316" s="14">
        <v>18894</v>
      </c>
      <c r="J316" s="11">
        <v>13724</v>
      </c>
      <c r="K316" s="11">
        <v>28219</v>
      </c>
      <c r="L316" s="11">
        <v>890613</v>
      </c>
      <c r="M316" s="11">
        <v>7254</v>
      </c>
      <c r="N316" s="11">
        <v>2820792</v>
      </c>
      <c r="O316" s="16">
        <v>3760602</v>
      </c>
    </row>
    <row r="317" spans="1:15" ht="11.25" customHeight="1" x14ac:dyDescent="0.2">
      <c r="A317" s="425" t="s">
        <v>13</v>
      </c>
      <c r="B317" s="7" t="s">
        <v>57</v>
      </c>
      <c r="C317" s="8" t="s">
        <v>58</v>
      </c>
      <c r="D317" s="10">
        <v>37</v>
      </c>
      <c r="E317" s="10">
        <v>2</v>
      </c>
      <c r="F317" s="9"/>
      <c r="G317" s="10">
        <v>1</v>
      </c>
      <c r="H317" s="9"/>
      <c r="I317" s="10">
        <v>40</v>
      </c>
      <c r="J317" s="11">
        <v>18391</v>
      </c>
      <c r="K317" s="10">
        <v>994</v>
      </c>
      <c r="L317" s="9"/>
      <c r="M317" s="10">
        <v>497</v>
      </c>
      <c r="N317" s="9"/>
      <c r="O317" s="11">
        <v>19882</v>
      </c>
    </row>
    <row r="318" spans="1:15" ht="11.25" customHeight="1" x14ac:dyDescent="0.2">
      <c r="A318" s="426"/>
      <c r="B318" s="7" t="s">
        <v>57</v>
      </c>
      <c r="C318" s="8" t="s">
        <v>59</v>
      </c>
      <c r="D318" s="10">
        <v>64</v>
      </c>
      <c r="E318" s="10">
        <v>1</v>
      </c>
      <c r="F318" s="9"/>
      <c r="G318" s="10">
        <v>1</v>
      </c>
      <c r="H318" s="9"/>
      <c r="I318" s="10">
        <v>66</v>
      </c>
      <c r="J318" s="11">
        <v>30857</v>
      </c>
      <c r="K318" s="10">
        <v>482</v>
      </c>
      <c r="L318" s="9"/>
      <c r="M318" s="10">
        <v>482</v>
      </c>
      <c r="N318" s="9"/>
      <c r="O318" s="11">
        <v>31821</v>
      </c>
    </row>
    <row r="319" spans="1:15" ht="11.25" customHeight="1" x14ac:dyDescent="0.2">
      <c r="A319" s="426"/>
      <c r="B319" s="7" t="s">
        <v>60</v>
      </c>
      <c r="C319" s="8" t="s">
        <v>58</v>
      </c>
      <c r="D319" s="10">
        <v>364</v>
      </c>
      <c r="E319" s="10">
        <v>10</v>
      </c>
      <c r="F319" s="10">
        <v>7</v>
      </c>
      <c r="G319" s="10">
        <v>10</v>
      </c>
      <c r="H319" s="10">
        <v>3</v>
      </c>
      <c r="I319" s="10">
        <v>394</v>
      </c>
      <c r="J319" s="11">
        <v>179981</v>
      </c>
      <c r="K319" s="11">
        <v>4945</v>
      </c>
      <c r="L319" s="11">
        <v>3461</v>
      </c>
      <c r="M319" s="11">
        <v>4945</v>
      </c>
      <c r="N319" s="11">
        <v>1483</v>
      </c>
      <c r="O319" s="11">
        <v>194815</v>
      </c>
    </row>
    <row r="320" spans="1:15" ht="11.25" customHeight="1" x14ac:dyDescent="0.2">
      <c r="A320" s="426"/>
      <c r="B320" s="7" t="s">
        <v>60</v>
      </c>
      <c r="C320" s="8" t="s">
        <v>59</v>
      </c>
      <c r="D320" s="10">
        <v>330</v>
      </c>
      <c r="E320" s="10">
        <v>3</v>
      </c>
      <c r="F320" s="10">
        <v>4</v>
      </c>
      <c r="G320" s="10">
        <v>8</v>
      </c>
      <c r="H320" s="10">
        <v>1</v>
      </c>
      <c r="I320" s="10">
        <v>346</v>
      </c>
      <c r="J320" s="11">
        <v>159085</v>
      </c>
      <c r="K320" s="11">
        <v>1446</v>
      </c>
      <c r="L320" s="11">
        <v>1928</v>
      </c>
      <c r="M320" s="11">
        <v>3857</v>
      </c>
      <c r="N320" s="10">
        <v>482</v>
      </c>
      <c r="O320" s="11">
        <v>166798</v>
      </c>
    </row>
    <row r="321" spans="1:15" ht="11.25" customHeight="1" x14ac:dyDescent="0.2">
      <c r="A321" s="426"/>
      <c r="B321" s="7" t="s">
        <v>61</v>
      </c>
      <c r="C321" s="8" t="s">
        <v>58</v>
      </c>
      <c r="D321" s="11">
        <v>1230</v>
      </c>
      <c r="E321" s="10">
        <v>16</v>
      </c>
      <c r="F321" s="10">
        <v>24</v>
      </c>
      <c r="G321" s="10">
        <v>33</v>
      </c>
      <c r="H321" s="10">
        <v>6</v>
      </c>
      <c r="I321" s="11">
        <v>1309</v>
      </c>
      <c r="J321" s="11">
        <v>399220</v>
      </c>
      <c r="K321" s="11">
        <v>5193</v>
      </c>
      <c r="L321" s="11">
        <v>7790</v>
      </c>
      <c r="M321" s="11">
        <v>10711</v>
      </c>
      <c r="N321" s="11">
        <v>1947</v>
      </c>
      <c r="O321" s="11">
        <v>424861</v>
      </c>
    </row>
    <row r="322" spans="1:15" ht="11.25" customHeight="1" x14ac:dyDescent="0.2">
      <c r="A322" s="426"/>
      <c r="B322" s="7" t="s">
        <v>61</v>
      </c>
      <c r="C322" s="8" t="s">
        <v>59</v>
      </c>
      <c r="D322" s="11">
        <v>1116</v>
      </c>
      <c r="E322" s="10">
        <v>14</v>
      </c>
      <c r="F322" s="10">
        <v>20</v>
      </c>
      <c r="G322" s="10">
        <v>16</v>
      </c>
      <c r="H322" s="10">
        <v>5</v>
      </c>
      <c r="I322" s="11">
        <v>1171</v>
      </c>
      <c r="J322" s="11">
        <v>381702</v>
      </c>
      <c r="K322" s="11">
        <v>4788</v>
      </c>
      <c r="L322" s="11">
        <v>6841</v>
      </c>
      <c r="M322" s="11">
        <v>5472</v>
      </c>
      <c r="N322" s="11">
        <v>1710</v>
      </c>
      <c r="O322" s="11">
        <v>400513</v>
      </c>
    </row>
    <row r="323" spans="1:15" ht="11.25" customHeight="1" x14ac:dyDescent="0.2">
      <c r="A323" s="426"/>
      <c r="B323" s="7" t="s">
        <v>62</v>
      </c>
      <c r="C323" s="8" t="s">
        <v>58</v>
      </c>
      <c r="D323" s="10">
        <v>186</v>
      </c>
      <c r="E323" s="10">
        <v>1</v>
      </c>
      <c r="F323" s="10">
        <v>5</v>
      </c>
      <c r="G323" s="10">
        <v>2</v>
      </c>
      <c r="H323" s="10">
        <v>2</v>
      </c>
      <c r="I323" s="10">
        <v>196</v>
      </c>
      <c r="J323" s="11">
        <v>20744</v>
      </c>
      <c r="K323" s="10">
        <v>112</v>
      </c>
      <c r="L323" s="10">
        <v>558</v>
      </c>
      <c r="M323" s="10">
        <v>223</v>
      </c>
      <c r="N323" s="10">
        <v>223</v>
      </c>
      <c r="O323" s="11">
        <v>21860</v>
      </c>
    </row>
    <row r="324" spans="1:15" ht="11.25" customHeight="1" x14ac:dyDescent="0.2">
      <c r="A324" s="426"/>
      <c r="B324" s="7" t="s">
        <v>62</v>
      </c>
      <c r="C324" s="8" t="s">
        <v>59</v>
      </c>
      <c r="D324" s="10">
        <v>118</v>
      </c>
      <c r="E324" s="10">
        <v>3</v>
      </c>
      <c r="F324" s="10">
        <v>3</v>
      </c>
      <c r="G324" s="10">
        <v>3</v>
      </c>
      <c r="H324" s="9"/>
      <c r="I324" s="10">
        <v>127</v>
      </c>
      <c r="J324" s="11">
        <v>23963</v>
      </c>
      <c r="K324" s="10">
        <v>609</v>
      </c>
      <c r="L324" s="10">
        <v>609</v>
      </c>
      <c r="M324" s="10">
        <v>609</v>
      </c>
      <c r="N324" s="9"/>
      <c r="O324" s="11">
        <v>25790</v>
      </c>
    </row>
    <row r="325" spans="1:15" ht="11.25" customHeight="1" x14ac:dyDescent="0.2">
      <c r="A325" s="426"/>
      <c r="B325" s="7" t="s">
        <v>63</v>
      </c>
      <c r="C325" s="8" t="s">
        <v>58</v>
      </c>
      <c r="D325" s="11">
        <v>4122</v>
      </c>
      <c r="E325" s="10">
        <v>134</v>
      </c>
      <c r="F325" s="10">
        <v>168</v>
      </c>
      <c r="G325" s="10">
        <v>70</v>
      </c>
      <c r="H325" s="10">
        <v>22</v>
      </c>
      <c r="I325" s="11">
        <v>4516</v>
      </c>
      <c r="J325" s="11">
        <v>421024</v>
      </c>
      <c r="K325" s="11">
        <v>13687</v>
      </c>
      <c r="L325" s="11">
        <v>17160</v>
      </c>
      <c r="M325" s="11">
        <v>7150</v>
      </c>
      <c r="N325" s="11">
        <v>2247</v>
      </c>
      <c r="O325" s="11">
        <v>461268</v>
      </c>
    </row>
    <row r="326" spans="1:15" ht="11.25" customHeight="1" x14ac:dyDescent="0.2">
      <c r="A326" s="426"/>
      <c r="B326" s="7" t="s">
        <v>64</v>
      </c>
      <c r="C326" s="8" t="s">
        <v>59</v>
      </c>
      <c r="D326" s="11">
        <v>3203</v>
      </c>
      <c r="E326" s="10">
        <v>69</v>
      </c>
      <c r="F326" s="10">
        <v>111</v>
      </c>
      <c r="G326" s="10">
        <v>58</v>
      </c>
      <c r="H326" s="10">
        <v>23</v>
      </c>
      <c r="I326" s="11">
        <v>3464</v>
      </c>
      <c r="J326" s="11">
        <v>653073</v>
      </c>
      <c r="K326" s="11">
        <v>14069</v>
      </c>
      <c r="L326" s="11">
        <v>22632</v>
      </c>
      <c r="M326" s="11">
        <v>11826</v>
      </c>
      <c r="N326" s="11">
        <v>4690</v>
      </c>
      <c r="O326" s="11">
        <v>706290</v>
      </c>
    </row>
    <row r="327" spans="1:15" ht="11.25" customHeight="1" x14ac:dyDescent="0.2">
      <c r="A327" s="426"/>
      <c r="B327" s="7" t="s">
        <v>65</v>
      </c>
      <c r="C327" s="8" t="s">
        <v>58</v>
      </c>
      <c r="D327" s="11">
        <v>1298</v>
      </c>
      <c r="E327" s="10">
        <v>12</v>
      </c>
      <c r="F327" s="10">
        <v>16</v>
      </c>
      <c r="G327" s="10">
        <v>6</v>
      </c>
      <c r="H327" s="9"/>
      <c r="I327" s="11">
        <v>1332</v>
      </c>
      <c r="J327" s="11">
        <v>237050</v>
      </c>
      <c r="K327" s="11">
        <v>2192</v>
      </c>
      <c r="L327" s="11">
        <v>2922</v>
      </c>
      <c r="M327" s="11">
        <v>1096</v>
      </c>
      <c r="N327" s="9"/>
      <c r="O327" s="11">
        <v>243260</v>
      </c>
    </row>
    <row r="328" spans="1:15" ht="11.25" customHeight="1" x14ac:dyDescent="0.2">
      <c r="A328" s="426"/>
      <c r="B328" s="7" t="s">
        <v>66</v>
      </c>
      <c r="C328" s="8" t="s">
        <v>59</v>
      </c>
      <c r="D328" s="11">
        <v>2820</v>
      </c>
      <c r="E328" s="10">
        <v>23</v>
      </c>
      <c r="F328" s="10">
        <v>28</v>
      </c>
      <c r="G328" s="10">
        <v>10</v>
      </c>
      <c r="H328" s="10">
        <v>3</v>
      </c>
      <c r="I328" s="11">
        <v>2884</v>
      </c>
      <c r="J328" s="11">
        <v>637750</v>
      </c>
      <c r="K328" s="11">
        <v>5202</v>
      </c>
      <c r="L328" s="11">
        <v>6332</v>
      </c>
      <c r="M328" s="11">
        <v>2262</v>
      </c>
      <c r="N328" s="10">
        <v>678</v>
      </c>
      <c r="O328" s="11">
        <v>652224</v>
      </c>
    </row>
    <row r="329" spans="1:15" ht="11.25" customHeight="1" x14ac:dyDescent="0.2">
      <c r="A329" s="427"/>
      <c r="B329" s="428" t="s">
        <v>46</v>
      </c>
      <c r="C329" s="428"/>
      <c r="D329" s="11">
        <v>14888</v>
      </c>
      <c r="E329" s="10">
        <v>288</v>
      </c>
      <c r="F329" s="10">
        <v>386</v>
      </c>
      <c r="G329" s="10">
        <v>218</v>
      </c>
      <c r="H329" s="10">
        <v>65</v>
      </c>
      <c r="I329" s="14">
        <v>15845</v>
      </c>
      <c r="J329" s="11">
        <v>3162840</v>
      </c>
      <c r="K329" s="11">
        <v>53719</v>
      </c>
      <c r="L329" s="11">
        <v>70233</v>
      </c>
      <c r="M329" s="11">
        <v>49130</v>
      </c>
      <c r="N329" s="11">
        <v>13460</v>
      </c>
      <c r="O329" s="16">
        <v>3349382</v>
      </c>
    </row>
    <row r="330" spans="1:15" ht="11.25" customHeight="1" x14ac:dyDescent="0.2">
      <c r="A330" s="425" t="s">
        <v>14</v>
      </c>
      <c r="B330" s="7" t="s">
        <v>57</v>
      </c>
      <c r="C330" s="8" t="s">
        <v>58</v>
      </c>
      <c r="D330" s="10">
        <v>152</v>
      </c>
      <c r="E330" s="10">
        <v>2</v>
      </c>
      <c r="F330" s="10">
        <v>17</v>
      </c>
      <c r="G330" s="9"/>
      <c r="H330" s="9"/>
      <c r="I330" s="10">
        <v>171</v>
      </c>
      <c r="J330" s="11">
        <v>70809</v>
      </c>
      <c r="K330" s="10">
        <v>932</v>
      </c>
      <c r="L330" s="11">
        <v>7919</v>
      </c>
      <c r="M330" s="9"/>
      <c r="N330" s="9"/>
      <c r="O330" s="11">
        <v>79660</v>
      </c>
    </row>
    <row r="331" spans="1:15" ht="11.25" customHeight="1" x14ac:dyDescent="0.2">
      <c r="A331" s="426"/>
      <c r="B331" s="7" t="s">
        <v>57</v>
      </c>
      <c r="C331" s="8" t="s">
        <v>59</v>
      </c>
      <c r="D331" s="10">
        <v>135</v>
      </c>
      <c r="E331" s="10">
        <v>1</v>
      </c>
      <c r="F331" s="10">
        <v>18</v>
      </c>
      <c r="G331" s="9"/>
      <c r="H331" s="9"/>
      <c r="I331" s="10">
        <v>154</v>
      </c>
      <c r="J331" s="11">
        <v>61002</v>
      </c>
      <c r="K331" s="10">
        <v>452</v>
      </c>
      <c r="L331" s="11">
        <v>8134</v>
      </c>
      <c r="M331" s="9"/>
      <c r="N331" s="9"/>
      <c r="O331" s="11">
        <v>69588</v>
      </c>
    </row>
    <row r="332" spans="1:15" ht="11.25" customHeight="1" x14ac:dyDescent="0.2">
      <c r="A332" s="426"/>
      <c r="B332" s="7" t="s">
        <v>60</v>
      </c>
      <c r="C332" s="8" t="s">
        <v>58</v>
      </c>
      <c r="D332" s="11">
        <v>1016</v>
      </c>
      <c r="E332" s="10">
        <v>32</v>
      </c>
      <c r="F332" s="10">
        <v>105</v>
      </c>
      <c r="G332" s="10">
        <v>5</v>
      </c>
      <c r="H332" s="9"/>
      <c r="I332" s="11">
        <v>1158</v>
      </c>
      <c r="J332" s="11">
        <v>470819</v>
      </c>
      <c r="K332" s="11">
        <v>14829</v>
      </c>
      <c r="L332" s="11">
        <v>48657</v>
      </c>
      <c r="M332" s="11">
        <v>2317</v>
      </c>
      <c r="N332" s="9"/>
      <c r="O332" s="11">
        <v>536622</v>
      </c>
    </row>
    <row r="333" spans="1:15" ht="11.25" customHeight="1" x14ac:dyDescent="0.2">
      <c r="A333" s="426"/>
      <c r="B333" s="7" t="s">
        <v>60</v>
      </c>
      <c r="C333" s="8" t="s">
        <v>59</v>
      </c>
      <c r="D333" s="11">
        <v>1012</v>
      </c>
      <c r="E333" s="10">
        <v>27</v>
      </c>
      <c r="F333" s="10">
        <v>126</v>
      </c>
      <c r="G333" s="10">
        <v>8</v>
      </c>
      <c r="H333" s="10">
        <v>1</v>
      </c>
      <c r="I333" s="11">
        <v>1174</v>
      </c>
      <c r="J333" s="11">
        <v>457226</v>
      </c>
      <c r="K333" s="11">
        <v>12199</v>
      </c>
      <c r="L333" s="11">
        <v>56927</v>
      </c>
      <c r="M333" s="11">
        <v>3614</v>
      </c>
      <c r="N333" s="10">
        <v>452</v>
      </c>
      <c r="O333" s="11">
        <v>530418</v>
      </c>
    </row>
    <row r="334" spans="1:15" ht="11.25" customHeight="1" x14ac:dyDescent="0.2">
      <c r="A334" s="426"/>
      <c r="B334" s="7" t="s">
        <v>61</v>
      </c>
      <c r="C334" s="8" t="s">
        <v>58</v>
      </c>
      <c r="D334" s="11">
        <v>3169</v>
      </c>
      <c r="E334" s="10">
        <v>112</v>
      </c>
      <c r="F334" s="10">
        <v>436</v>
      </c>
      <c r="G334" s="10">
        <v>51</v>
      </c>
      <c r="H334" s="10">
        <v>6</v>
      </c>
      <c r="I334" s="11">
        <v>3774</v>
      </c>
      <c r="J334" s="11">
        <v>963972</v>
      </c>
      <c r="K334" s="11">
        <v>34069</v>
      </c>
      <c r="L334" s="11">
        <v>132626</v>
      </c>
      <c r="M334" s="11">
        <v>15514</v>
      </c>
      <c r="N334" s="11">
        <v>1825</v>
      </c>
      <c r="O334" s="11">
        <v>1148006</v>
      </c>
    </row>
    <row r="335" spans="1:15" ht="11.25" customHeight="1" x14ac:dyDescent="0.2">
      <c r="A335" s="426"/>
      <c r="B335" s="7" t="s">
        <v>61</v>
      </c>
      <c r="C335" s="8" t="s">
        <v>59</v>
      </c>
      <c r="D335" s="11">
        <v>2880</v>
      </c>
      <c r="E335" s="10">
        <v>131</v>
      </c>
      <c r="F335" s="10">
        <v>438</v>
      </c>
      <c r="G335" s="10">
        <v>50</v>
      </c>
      <c r="H335" s="10">
        <v>3</v>
      </c>
      <c r="I335" s="11">
        <v>3502</v>
      </c>
      <c r="J335" s="11">
        <v>923184</v>
      </c>
      <c r="K335" s="11">
        <v>41992</v>
      </c>
      <c r="L335" s="11">
        <v>140401</v>
      </c>
      <c r="M335" s="11">
        <v>16028</v>
      </c>
      <c r="N335" s="10">
        <v>962</v>
      </c>
      <c r="O335" s="11">
        <v>1122567</v>
      </c>
    </row>
    <row r="336" spans="1:15" ht="11.25" customHeight="1" x14ac:dyDescent="0.2">
      <c r="A336" s="426"/>
      <c r="B336" s="7" t="s">
        <v>62</v>
      </c>
      <c r="C336" s="8" t="s">
        <v>58</v>
      </c>
      <c r="D336" s="10">
        <v>449</v>
      </c>
      <c r="E336" s="10">
        <v>10</v>
      </c>
      <c r="F336" s="10">
        <v>125</v>
      </c>
      <c r="G336" s="10">
        <v>14</v>
      </c>
      <c r="H336" s="10">
        <v>2</v>
      </c>
      <c r="I336" s="10">
        <v>600</v>
      </c>
      <c r="J336" s="11">
        <v>46931</v>
      </c>
      <c r="K336" s="11">
        <v>1045</v>
      </c>
      <c r="L336" s="11">
        <v>13065</v>
      </c>
      <c r="M336" s="11">
        <v>1463</v>
      </c>
      <c r="N336" s="10">
        <v>209</v>
      </c>
      <c r="O336" s="11">
        <v>62713</v>
      </c>
    </row>
    <row r="337" spans="1:15" ht="11.25" customHeight="1" x14ac:dyDescent="0.2">
      <c r="A337" s="426"/>
      <c r="B337" s="7" t="s">
        <v>62</v>
      </c>
      <c r="C337" s="8" t="s">
        <v>59</v>
      </c>
      <c r="D337" s="10">
        <v>414</v>
      </c>
      <c r="E337" s="10">
        <v>42</v>
      </c>
      <c r="F337" s="10">
        <v>85</v>
      </c>
      <c r="G337" s="10">
        <v>10</v>
      </c>
      <c r="H337" s="10">
        <v>2</v>
      </c>
      <c r="I337" s="10">
        <v>553</v>
      </c>
      <c r="J337" s="11">
        <v>78794</v>
      </c>
      <c r="K337" s="11">
        <v>7994</v>
      </c>
      <c r="L337" s="11">
        <v>16178</v>
      </c>
      <c r="M337" s="11">
        <v>1903</v>
      </c>
      <c r="N337" s="10">
        <v>381</v>
      </c>
      <c r="O337" s="11">
        <v>105250</v>
      </c>
    </row>
    <row r="338" spans="1:15" ht="11.25" customHeight="1" x14ac:dyDescent="0.2">
      <c r="A338" s="426"/>
      <c r="B338" s="7" t="s">
        <v>63</v>
      </c>
      <c r="C338" s="8" t="s">
        <v>58</v>
      </c>
      <c r="D338" s="11">
        <v>6854</v>
      </c>
      <c r="E338" s="10">
        <v>372</v>
      </c>
      <c r="F338" s="11">
        <v>2165</v>
      </c>
      <c r="G338" s="11">
        <v>2062</v>
      </c>
      <c r="H338" s="10">
        <v>24</v>
      </c>
      <c r="I338" s="11">
        <v>11477</v>
      </c>
      <c r="J338" s="11">
        <v>656112</v>
      </c>
      <c r="K338" s="11">
        <v>35610</v>
      </c>
      <c r="L338" s="11">
        <v>207249</v>
      </c>
      <c r="M338" s="11">
        <v>197389</v>
      </c>
      <c r="N338" s="11">
        <v>2297</v>
      </c>
      <c r="O338" s="11">
        <v>1098657</v>
      </c>
    </row>
    <row r="339" spans="1:15" ht="11.25" customHeight="1" x14ac:dyDescent="0.2">
      <c r="A339" s="426"/>
      <c r="B339" s="7" t="s">
        <v>64</v>
      </c>
      <c r="C339" s="8" t="s">
        <v>59</v>
      </c>
      <c r="D339" s="11">
        <v>7738</v>
      </c>
      <c r="E339" s="10">
        <v>271</v>
      </c>
      <c r="F339" s="11">
        <v>1630</v>
      </c>
      <c r="G339" s="10">
        <v>536</v>
      </c>
      <c r="H339" s="10">
        <v>24</v>
      </c>
      <c r="I339" s="11">
        <v>10199</v>
      </c>
      <c r="J339" s="11">
        <v>1478663</v>
      </c>
      <c r="K339" s="11">
        <v>51786</v>
      </c>
      <c r="L339" s="11">
        <v>311478</v>
      </c>
      <c r="M339" s="11">
        <v>102425</v>
      </c>
      <c r="N339" s="11">
        <v>4586</v>
      </c>
      <c r="O339" s="11">
        <v>1948938</v>
      </c>
    </row>
    <row r="340" spans="1:15" ht="11.25" customHeight="1" x14ac:dyDescent="0.2">
      <c r="A340" s="426"/>
      <c r="B340" s="7" t="s">
        <v>65</v>
      </c>
      <c r="C340" s="8" t="s">
        <v>58</v>
      </c>
      <c r="D340" s="11">
        <v>2450</v>
      </c>
      <c r="E340" s="10">
        <v>53</v>
      </c>
      <c r="F340" s="10">
        <v>792</v>
      </c>
      <c r="G340" s="10">
        <v>231</v>
      </c>
      <c r="H340" s="10">
        <v>2</v>
      </c>
      <c r="I340" s="11">
        <v>3528</v>
      </c>
      <c r="J340" s="11">
        <v>419340</v>
      </c>
      <c r="K340" s="11">
        <v>9071</v>
      </c>
      <c r="L340" s="11">
        <v>135558</v>
      </c>
      <c r="M340" s="11">
        <v>39538</v>
      </c>
      <c r="N340" s="10">
        <v>342</v>
      </c>
      <c r="O340" s="11">
        <v>603849</v>
      </c>
    </row>
    <row r="341" spans="1:15" ht="11.25" customHeight="1" x14ac:dyDescent="0.2">
      <c r="A341" s="426"/>
      <c r="B341" s="7" t="s">
        <v>66</v>
      </c>
      <c r="C341" s="8" t="s">
        <v>59</v>
      </c>
      <c r="D341" s="11">
        <v>6303</v>
      </c>
      <c r="E341" s="10">
        <v>94</v>
      </c>
      <c r="F341" s="11">
        <v>1976</v>
      </c>
      <c r="G341" s="10">
        <v>176</v>
      </c>
      <c r="H341" s="10">
        <v>9</v>
      </c>
      <c r="I341" s="11">
        <v>8558</v>
      </c>
      <c r="J341" s="11">
        <v>1335932</v>
      </c>
      <c r="K341" s="11">
        <v>19923</v>
      </c>
      <c r="L341" s="11">
        <v>418817</v>
      </c>
      <c r="M341" s="11">
        <v>37304</v>
      </c>
      <c r="N341" s="11">
        <v>1908</v>
      </c>
      <c r="O341" s="11">
        <v>1813884</v>
      </c>
    </row>
    <row r="342" spans="1:15" ht="11.25" customHeight="1" x14ac:dyDescent="0.2">
      <c r="A342" s="427"/>
      <c r="B342" s="428" t="s">
        <v>46</v>
      </c>
      <c r="C342" s="428"/>
      <c r="D342" s="11">
        <v>32572</v>
      </c>
      <c r="E342" s="11">
        <v>1147</v>
      </c>
      <c r="F342" s="11">
        <v>7913</v>
      </c>
      <c r="G342" s="11">
        <v>3143</v>
      </c>
      <c r="H342" s="10">
        <v>73</v>
      </c>
      <c r="I342" s="14">
        <v>44848</v>
      </c>
      <c r="J342" s="11">
        <v>6962784</v>
      </c>
      <c r="K342" s="11">
        <v>229902</v>
      </c>
      <c r="L342" s="11">
        <v>1497009</v>
      </c>
      <c r="M342" s="11">
        <v>417495</v>
      </c>
      <c r="N342" s="11">
        <v>12962</v>
      </c>
      <c r="O342" s="16">
        <v>9120152</v>
      </c>
    </row>
    <row r="343" spans="1:15" ht="11.25" customHeight="1" x14ac:dyDescent="0.2">
      <c r="A343" s="425" t="s">
        <v>15</v>
      </c>
      <c r="B343" s="7" t="s">
        <v>57</v>
      </c>
      <c r="C343" s="8" t="s">
        <v>58</v>
      </c>
      <c r="D343" s="10">
        <v>1</v>
      </c>
      <c r="E343" s="9"/>
      <c r="F343" s="10">
        <v>32</v>
      </c>
      <c r="G343" s="9"/>
      <c r="H343" s="10">
        <v>16</v>
      </c>
      <c r="I343" s="10">
        <v>49</v>
      </c>
      <c r="J343" s="10">
        <v>528</v>
      </c>
      <c r="K343" s="9"/>
      <c r="L343" s="11">
        <v>16905</v>
      </c>
      <c r="M343" s="9"/>
      <c r="N343" s="11">
        <v>8452</v>
      </c>
      <c r="O343" s="11">
        <v>25885</v>
      </c>
    </row>
    <row r="344" spans="1:15" ht="11.25" customHeight="1" x14ac:dyDescent="0.2">
      <c r="A344" s="426"/>
      <c r="B344" s="7" t="s">
        <v>57</v>
      </c>
      <c r="C344" s="8" t="s">
        <v>59</v>
      </c>
      <c r="D344" s="9"/>
      <c r="E344" s="10">
        <v>1</v>
      </c>
      <c r="F344" s="10">
        <v>37</v>
      </c>
      <c r="G344" s="9"/>
      <c r="H344" s="10">
        <v>13</v>
      </c>
      <c r="I344" s="10">
        <v>51</v>
      </c>
      <c r="J344" s="9"/>
      <c r="K344" s="10">
        <v>512</v>
      </c>
      <c r="L344" s="11">
        <v>18959</v>
      </c>
      <c r="M344" s="9"/>
      <c r="N344" s="11">
        <v>6661</v>
      </c>
      <c r="O344" s="11">
        <v>26132</v>
      </c>
    </row>
    <row r="345" spans="1:15" ht="11.25" customHeight="1" x14ac:dyDescent="0.2">
      <c r="A345" s="426"/>
      <c r="B345" s="7" t="s">
        <v>60</v>
      </c>
      <c r="C345" s="8" t="s">
        <v>58</v>
      </c>
      <c r="D345" s="10">
        <v>11</v>
      </c>
      <c r="E345" s="10">
        <v>6</v>
      </c>
      <c r="F345" s="10">
        <v>203</v>
      </c>
      <c r="G345" s="10">
        <v>1</v>
      </c>
      <c r="H345" s="10">
        <v>111</v>
      </c>
      <c r="I345" s="10">
        <v>332</v>
      </c>
      <c r="J345" s="11">
        <v>5781</v>
      </c>
      <c r="K345" s="11">
        <v>3153</v>
      </c>
      <c r="L345" s="11">
        <v>106677</v>
      </c>
      <c r="M345" s="10">
        <v>526</v>
      </c>
      <c r="N345" s="11">
        <v>58331</v>
      </c>
      <c r="O345" s="11">
        <v>174468</v>
      </c>
    </row>
    <row r="346" spans="1:15" ht="11.25" customHeight="1" x14ac:dyDescent="0.2">
      <c r="A346" s="426"/>
      <c r="B346" s="7" t="s">
        <v>60</v>
      </c>
      <c r="C346" s="8" t="s">
        <v>59</v>
      </c>
      <c r="D346" s="10">
        <v>6</v>
      </c>
      <c r="E346" s="10">
        <v>3</v>
      </c>
      <c r="F346" s="10">
        <v>187</v>
      </c>
      <c r="G346" s="10">
        <v>1</v>
      </c>
      <c r="H346" s="10">
        <v>100</v>
      </c>
      <c r="I346" s="10">
        <v>297</v>
      </c>
      <c r="J346" s="11">
        <v>3074</v>
      </c>
      <c r="K346" s="11">
        <v>1537</v>
      </c>
      <c r="L346" s="11">
        <v>95809</v>
      </c>
      <c r="M346" s="10">
        <v>512</v>
      </c>
      <c r="N346" s="11">
        <v>51235</v>
      </c>
      <c r="O346" s="11">
        <v>152167</v>
      </c>
    </row>
    <row r="347" spans="1:15" ht="11.25" customHeight="1" x14ac:dyDescent="0.2">
      <c r="A347" s="426"/>
      <c r="B347" s="7" t="s">
        <v>61</v>
      </c>
      <c r="C347" s="8" t="s">
        <v>58</v>
      </c>
      <c r="D347" s="10">
        <v>17</v>
      </c>
      <c r="E347" s="10">
        <v>16</v>
      </c>
      <c r="F347" s="10">
        <v>431</v>
      </c>
      <c r="G347" s="10">
        <v>4</v>
      </c>
      <c r="H347" s="10">
        <v>578</v>
      </c>
      <c r="I347" s="11">
        <v>1046</v>
      </c>
      <c r="J347" s="11">
        <v>5864</v>
      </c>
      <c r="K347" s="11">
        <v>5519</v>
      </c>
      <c r="L347" s="11">
        <v>148673</v>
      </c>
      <c r="M347" s="11">
        <v>1380</v>
      </c>
      <c r="N347" s="11">
        <v>199381</v>
      </c>
      <c r="O347" s="11">
        <v>360817</v>
      </c>
    </row>
    <row r="348" spans="1:15" ht="11.25" customHeight="1" x14ac:dyDescent="0.2">
      <c r="A348" s="426"/>
      <c r="B348" s="7" t="s">
        <v>61</v>
      </c>
      <c r="C348" s="8" t="s">
        <v>59</v>
      </c>
      <c r="D348" s="10">
        <v>9</v>
      </c>
      <c r="E348" s="10">
        <v>18</v>
      </c>
      <c r="F348" s="10">
        <v>382</v>
      </c>
      <c r="G348" s="10">
        <v>3</v>
      </c>
      <c r="H348" s="10">
        <v>542</v>
      </c>
      <c r="I348" s="10">
        <v>954</v>
      </c>
      <c r="J348" s="11">
        <v>3272</v>
      </c>
      <c r="K348" s="11">
        <v>6543</v>
      </c>
      <c r="L348" s="11">
        <v>138858</v>
      </c>
      <c r="M348" s="11">
        <v>1091</v>
      </c>
      <c r="N348" s="11">
        <v>197019</v>
      </c>
      <c r="O348" s="11">
        <v>346783</v>
      </c>
    </row>
    <row r="349" spans="1:15" ht="11.25" customHeight="1" x14ac:dyDescent="0.2">
      <c r="A349" s="426"/>
      <c r="B349" s="7" t="s">
        <v>62</v>
      </c>
      <c r="C349" s="8" t="s">
        <v>58</v>
      </c>
      <c r="D349" s="10">
        <v>4</v>
      </c>
      <c r="E349" s="10">
        <v>7</v>
      </c>
      <c r="F349" s="10">
        <v>70</v>
      </c>
      <c r="G349" s="9"/>
      <c r="H349" s="10">
        <v>88</v>
      </c>
      <c r="I349" s="10">
        <v>169</v>
      </c>
      <c r="J349" s="10">
        <v>474</v>
      </c>
      <c r="K349" s="10">
        <v>830</v>
      </c>
      <c r="L349" s="11">
        <v>8297</v>
      </c>
      <c r="M349" s="9"/>
      <c r="N349" s="11">
        <v>10431</v>
      </c>
      <c r="O349" s="11">
        <v>20032</v>
      </c>
    </row>
    <row r="350" spans="1:15" ht="11.25" customHeight="1" x14ac:dyDescent="0.2">
      <c r="A350" s="426"/>
      <c r="B350" s="7" t="s">
        <v>62</v>
      </c>
      <c r="C350" s="8" t="s">
        <v>59</v>
      </c>
      <c r="D350" s="10">
        <v>1</v>
      </c>
      <c r="E350" s="10">
        <v>10</v>
      </c>
      <c r="F350" s="10">
        <v>61</v>
      </c>
      <c r="G350" s="9"/>
      <c r="H350" s="10">
        <v>77</v>
      </c>
      <c r="I350" s="10">
        <v>149</v>
      </c>
      <c r="J350" s="10">
        <v>216</v>
      </c>
      <c r="K350" s="11">
        <v>2158</v>
      </c>
      <c r="L350" s="11">
        <v>13166</v>
      </c>
      <c r="M350" s="9"/>
      <c r="N350" s="11">
        <v>16619</v>
      </c>
      <c r="O350" s="11">
        <v>32159</v>
      </c>
    </row>
    <row r="351" spans="1:15" ht="11.25" customHeight="1" x14ac:dyDescent="0.2">
      <c r="A351" s="426"/>
      <c r="B351" s="7" t="s">
        <v>63</v>
      </c>
      <c r="C351" s="8" t="s">
        <v>58</v>
      </c>
      <c r="D351" s="10">
        <v>117</v>
      </c>
      <c r="E351" s="10">
        <v>227</v>
      </c>
      <c r="F351" s="11">
        <v>1475</v>
      </c>
      <c r="G351" s="10">
        <v>19</v>
      </c>
      <c r="H351" s="11">
        <v>1907</v>
      </c>
      <c r="I351" s="11">
        <v>3745</v>
      </c>
      <c r="J351" s="11">
        <v>12701</v>
      </c>
      <c r="K351" s="11">
        <v>24642</v>
      </c>
      <c r="L351" s="11">
        <v>160118</v>
      </c>
      <c r="M351" s="11">
        <v>2063</v>
      </c>
      <c r="N351" s="11">
        <v>207013</v>
      </c>
      <c r="O351" s="11">
        <v>406537</v>
      </c>
    </row>
    <row r="352" spans="1:15" ht="11.25" customHeight="1" x14ac:dyDescent="0.2">
      <c r="A352" s="426"/>
      <c r="B352" s="7" t="s">
        <v>64</v>
      </c>
      <c r="C352" s="8" t="s">
        <v>59</v>
      </c>
      <c r="D352" s="10">
        <v>77</v>
      </c>
      <c r="E352" s="10">
        <v>95</v>
      </c>
      <c r="F352" s="11">
        <v>1017</v>
      </c>
      <c r="G352" s="10">
        <v>9</v>
      </c>
      <c r="H352" s="11">
        <v>1710</v>
      </c>
      <c r="I352" s="11">
        <v>2908</v>
      </c>
      <c r="J352" s="11">
        <v>16686</v>
      </c>
      <c r="K352" s="11">
        <v>20586</v>
      </c>
      <c r="L352" s="11">
        <v>220381</v>
      </c>
      <c r="M352" s="11">
        <v>1950</v>
      </c>
      <c r="N352" s="11">
        <v>370552</v>
      </c>
      <c r="O352" s="11">
        <v>630155</v>
      </c>
    </row>
    <row r="353" spans="1:15" ht="11.25" customHeight="1" x14ac:dyDescent="0.2">
      <c r="A353" s="426"/>
      <c r="B353" s="7" t="s">
        <v>65</v>
      </c>
      <c r="C353" s="8" t="s">
        <v>58</v>
      </c>
      <c r="D353" s="10">
        <v>7</v>
      </c>
      <c r="E353" s="10">
        <v>45</v>
      </c>
      <c r="F353" s="10">
        <v>522</v>
      </c>
      <c r="G353" s="10">
        <v>2</v>
      </c>
      <c r="H353" s="10">
        <v>713</v>
      </c>
      <c r="I353" s="11">
        <v>1289</v>
      </c>
      <c r="J353" s="11">
        <v>1359</v>
      </c>
      <c r="K353" s="11">
        <v>8734</v>
      </c>
      <c r="L353" s="11">
        <v>101317</v>
      </c>
      <c r="M353" s="10">
        <v>388</v>
      </c>
      <c r="N353" s="11">
        <v>138390</v>
      </c>
      <c r="O353" s="11">
        <v>250188</v>
      </c>
    </row>
    <row r="354" spans="1:15" ht="11.25" customHeight="1" x14ac:dyDescent="0.2">
      <c r="A354" s="426"/>
      <c r="B354" s="7" t="s">
        <v>66</v>
      </c>
      <c r="C354" s="8" t="s">
        <v>59</v>
      </c>
      <c r="D354" s="10">
        <v>16</v>
      </c>
      <c r="E354" s="10">
        <v>69</v>
      </c>
      <c r="F354" s="11">
        <v>1050</v>
      </c>
      <c r="G354" s="10">
        <v>2</v>
      </c>
      <c r="H354" s="11">
        <v>1518</v>
      </c>
      <c r="I354" s="11">
        <v>2655</v>
      </c>
      <c r="J354" s="11">
        <v>3846</v>
      </c>
      <c r="K354" s="11">
        <v>16584</v>
      </c>
      <c r="L354" s="11">
        <v>252371</v>
      </c>
      <c r="M354" s="10">
        <v>481</v>
      </c>
      <c r="N354" s="11">
        <v>364856</v>
      </c>
      <c r="O354" s="11">
        <v>638138</v>
      </c>
    </row>
    <row r="355" spans="1:15" ht="11.25" customHeight="1" x14ac:dyDescent="0.2">
      <c r="A355" s="427"/>
      <c r="B355" s="428" t="s">
        <v>46</v>
      </c>
      <c r="C355" s="428"/>
      <c r="D355" s="10">
        <v>266</v>
      </c>
      <c r="E355" s="10">
        <v>497</v>
      </c>
      <c r="F355" s="11">
        <v>5467</v>
      </c>
      <c r="G355" s="10">
        <v>41</v>
      </c>
      <c r="H355" s="11">
        <v>7373</v>
      </c>
      <c r="I355" s="14">
        <v>13644</v>
      </c>
      <c r="J355" s="11">
        <v>53801</v>
      </c>
      <c r="K355" s="11">
        <v>90798</v>
      </c>
      <c r="L355" s="11">
        <v>1281531</v>
      </c>
      <c r="M355" s="11">
        <v>8391</v>
      </c>
      <c r="N355" s="11">
        <v>1628940</v>
      </c>
      <c r="O355" s="16">
        <v>3063461</v>
      </c>
    </row>
    <row r="356" spans="1:15" ht="11.25" customHeight="1" x14ac:dyDescent="0.2">
      <c r="A356" s="425" t="s">
        <v>16</v>
      </c>
      <c r="B356" s="7" t="s">
        <v>57</v>
      </c>
      <c r="C356" s="8" t="s">
        <v>58</v>
      </c>
      <c r="D356" s="9"/>
      <c r="E356" s="10">
        <v>33</v>
      </c>
      <c r="F356" s="10">
        <v>1</v>
      </c>
      <c r="G356" s="10">
        <v>1</v>
      </c>
      <c r="H356" s="9"/>
      <c r="I356" s="10">
        <v>35</v>
      </c>
      <c r="J356" s="9"/>
      <c r="K356" s="11">
        <v>16649</v>
      </c>
      <c r="L356" s="10">
        <v>505</v>
      </c>
      <c r="M356" s="10">
        <v>505</v>
      </c>
      <c r="N356" s="9"/>
      <c r="O356" s="11">
        <v>17659</v>
      </c>
    </row>
    <row r="357" spans="1:15" ht="11.25" customHeight="1" x14ac:dyDescent="0.2">
      <c r="A357" s="426"/>
      <c r="B357" s="7" t="s">
        <v>57</v>
      </c>
      <c r="C357" s="8" t="s">
        <v>59</v>
      </c>
      <c r="D357" s="9"/>
      <c r="E357" s="10">
        <v>25</v>
      </c>
      <c r="F357" s="10">
        <v>1</v>
      </c>
      <c r="G357" s="9"/>
      <c r="H357" s="9"/>
      <c r="I357" s="10">
        <v>26</v>
      </c>
      <c r="J357" s="9"/>
      <c r="K357" s="11">
        <v>12234</v>
      </c>
      <c r="L357" s="10">
        <v>489</v>
      </c>
      <c r="M357" s="9"/>
      <c r="N357" s="9"/>
      <c r="O357" s="11">
        <v>12723</v>
      </c>
    </row>
    <row r="358" spans="1:15" ht="11.25" customHeight="1" x14ac:dyDescent="0.2">
      <c r="A358" s="426"/>
      <c r="B358" s="7" t="s">
        <v>60</v>
      </c>
      <c r="C358" s="8" t="s">
        <v>58</v>
      </c>
      <c r="D358" s="10">
        <v>10</v>
      </c>
      <c r="E358" s="10">
        <v>311</v>
      </c>
      <c r="F358" s="10">
        <v>57</v>
      </c>
      <c r="G358" s="10">
        <v>2</v>
      </c>
      <c r="H358" s="10">
        <v>2</v>
      </c>
      <c r="I358" s="10">
        <v>382</v>
      </c>
      <c r="J358" s="11">
        <v>5019</v>
      </c>
      <c r="K358" s="11">
        <v>156081</v>
      </c>
      <c r="L358" s="11">
        <v>28606</v>
      </c>
      <c r="M358" s="11">
        <v>1004</v>
      </c>
      <c r="N358" s="11">
        <v>1004</v>
      </c>
      <c r="O358" s="11">
        <v>191714</v>
      </c>
    </row>
    <row r="359" spans="1:15" ht="11.25" customHeight="1" x14ac:dyDescent="0.2">
      <c r="A359" s="426"/>
      <c r="B359" s="7" t="s">
        <v>60</v>
      </c>
      <c r="C359" s="8" t="s">
        <v>59</v>
      </c>
      <c r="D359" s="10">
        <v>8</v>
      </c>
      <c r="E359" s="10">
        <v>323</v>
      </c>
      <c r="F359" s="10">
        <v>55</v>
      </c>
      <c r="G359" s="10">
        <v>3</v>
      </c>
      <c r="H359" s="9"/>
      <c r="I359" s="10">
        <v>389</v>
      </c>
      <c r="J359" s="11">
        <v>3914</v>
      </c>
      <c r="K359" s="11">
        <v>158045</v>
      </c>
      <c r="L359" s="11">
        <v>26912</v>
      </c>
      <c r="M359" s="11">
        <v>1468</v>
      </c>
      <c r="N359" s="9"/>
      <c r="O359" s="11">
        <v>190339</v>
      </c>
    </row>
    <row r="360" spans="1:15" ht="11.25" customHeight="1" x14ac:dyDescent="0.2">
      <c r="A360" s="426"/>
      <c r="B360" s="7" t="s">
        <v>61</v>
      </c>
      <c r="C360" s="8" t="s">
        <v>58</v>
      </c>
      <c r="D360" s="10">
        <v>20</v>
      </c>
      <c r="E360" s="11">
        <v>1300</v>
      </c>
      <c r="F360" s="10">
        <v>143</v>
      </c>
      <c r="G360" s="10">
        <v>3</v>
      </c>
      <c r="H360" s="9"/>
      <c r="I360" s="11">
        <v>1466</v>
      </c>
      <c r="J360" s="11">
        <v>6589</v>
      </c>
      <c r="K360" s="11">
        <v>428267</v>
      </c>
      <c r="L360" s="11">
        <v>47109</v>
      </c>
      <c r="M360" s="10">
        <v>988</v>
      </c>
      <c r="N360" s="9"/>
      <c r="O360" s="11">
        <v>482953</v>
      </c>
    </row>
    <row r="361" spans="1:15" ht="11.25" customHeight="1" x14ac:dyDescent="0.2">
      <c r="A361" s="426"/>
      <c r="B361" s="7" t="s">
        <v>61</v>
      </c>
      <c r="C361" s="8" t="s">
        <v>59</v>
      </c>
      <c r="D361" s="10">
        <v>19</v>
      </c>
      <c r="E361" s="11">
        <v>1104</v>
      </c>
      <c r="F361" s="10">
        <v>112</v>
      </c>
      <c r="G361" s="10">
        <v>5</v>
      </c>
      <c r="H361" s="10">
        <v>6</v>
      </c>
      <c r="I361" s="11">
        <v>1246</v>
      </c>
      <c r="J361" s="11">
        <v>6596</v>
      </c>
      <c r="K361" s="11">
        <v>383260</v>
      </c>
      <c r="L361" s="11">
        <v>38881</v>
      </c>
      <c r="M361" s="11">
        <v>1736</v>
      </c>
      <c r="N361" s="11">
        <v>2083</v>
      </c>
      <c r="O361" s="11">
        <v>432556</v>
      </c>
    </row>
    <row r="362" spans="1:15" ht="11.25" customHeight="1" x14ac:dyDescent="0.2">
      <c r="A362" s="426"/>
      <c r="B362" s="7" t="s">
        <v>62</v>
      </c>
      <c r="C362" s="8" t="s">
        <v>58</v>
      </c>
      <c r="D362" s="10">
        <v>4</v>
      </c>
      <c r="E362" s="10">
        <v>274</v>
      </c>
      <c r="F362" s="10">
        <v>40</v>
      </c>
      <c r="G362" s="10">
        <v>3</v>
      </c>
      <c r="H362" s="10">
        <v>1</v>
      </c>
      <c r="I362" s="10">
        <v>322</v>
      </c>
      <c r="J362" s="10">
        <v>453</v>
      </c>
      <c r="K362" s="11">
        <v>31017</v>
      </c>
      <c r="L362" s="11">
        <v>4528</v>
      </c>
      <c r="M362" s="10">
        <v>340</v>
      </c>
      <c r="N362" s="10">
        <v>113</v>
      </c>
      <c r="O362" s="11">
        <v>36451</v>
      </c>
    </row>
    <row r="363" spans="1:15" ht="11.25" customHeight="1" x14ac:dyDescent="0.2">
      <c r="A363" s="426"/>
      <c r="B363" s="7" t="s">
        <v>62</v>
      </c>
      <c r="C363" s="8" t="s">
        <v>59</v>
      </c>
      <c r="D363" s="10">
        <v>3</v>
      </c>
      <c r="E363" s="10">
        <v>148</v>
      </c>
      <c r="F363" s="10">
        <v>21</v>
      </c>
      <c r="G363" s="10">
        <v>2</v>
      </c>
      <c r="H363" s="9"/>
      <c r="I363" s="10">
        <v>174</v>
      </c>
      <c r="J363" s="10">
        <v>618</v>
      </c>
      <c r="K363" s="11">
        <v>30506</v>
      </c>
      <c r="L363" s="11">
        <v>4329</v>
      </c>
      <c r="M363" s="10">
        <v>412</v>
      </c>
      <c r="N363" s="9"/>
      <c r="O363" s="11">
        <v>35865</v>
      </c>
    </row>
    <row r="364" spans="1:15" ht="11.25" customHeight="1" x14ac:dyDescent="0.2">
      <c r="A364" s="426"/>
      <c r="B364" s="7" t="s">
        <v>63</v>
      </c>
      <c r="C364" s="8" t="s">
        <v>58</v>
      </c>
      <c r="D364" s="10">
        <v>138</v>
      </c>
      <c r="E364" s="11">
        <v>3562</v>
      </c>
      <c r="F364" s="10">
        <v>709</v>
      </c>
      <c r="G364" s="10">
        <v>56</v>
      </c>
      <c r="H364" s="10">
        <v>7</v>
      </c>
      <c r="I364" s="11">
        <v>4472</v>
      </c>
      <c r="J364" s="11">
        <v>14307</v>
      </c>
      <c r="K364" s="11">
        <v>369281</v>
      </c>
      <c r="L364" s="11">
        <v>73504</v>
      </c>
      <c r="M364" s="11">
        <v>5806</v>
      </c>
      <c r="N364" s="10">
        <v>726</v>
      </c>
      <c r="O364" s="11">
        <v>463624</v>
      </c>
    </row>
    <row r="365" spans="1:15" ht="11.25" customHeight="1" x14ac:dyDescent="0.2">
      <c r="A365" s="426"/>
      <c r="B365" s="7" t="s">
        <v>64</v>
      </c>
      <c r="C365" s="8" t="s">
        <v>59</v>
      </c>
      <c r="D365" s="10">
        <v>72</v>
      </c>
      <c r="E365" s="11">
        <v>3086</v>
      </c>
      <c r="F365" s="10">
        <v>587</v>
      </c>
      <c r="G365" s="10">
        <v>25</v>
      </c>
      <c r="H365" s="10">
        <v>11</v>
      </c>
      <c r="I365" s="11">
        <v>3781</v>
      </c>
      <c r="J365" s="11">
        <v>14901</v>
      </c>
      <c r="K365" s="11">
        <v>638653</v>
      </c>
      <c r="L365" s="11">
        <v>121481</v>
      </c>
      <c r="M365" s="11">
        <v>5174</v>
      </c>
      <c r="N365" s="11">
        <v>2276</v>
      </c>
      <c r="O365" s="11">
        <v>782485</v>
      </c>
    </row>
    <row r="366" spans="1:15" ht="11.25" customHeight="1" x14ac:dyDescent="0.2">
      <c r="A366" s="426"/>
      <c r="B366" s="7" t="s">
        <v>65</v>
      </c>
      <c r="C366" s="8" t="s">
        <v>58</v>
      </c>
      <c r="D366" s="10">
        <v>15</v>
      </c>
      <c r="E366" s="10">
        <v>829</v>
      </c>
      <c r="F366" s="10">
        <v>189</v>
      </c>
      <c r="G366" s="10">
        <v>1</v>
      </c>
      <c r="H366" s="9"/>
      <c r="I366" s="11">
        <v>1034</v>
      </c>
      <c r="J366" s="11">
        <v>2780</v>
      </c>
      <c r="K366" s="11">
        <v>153668</v>
      </c>
      <c r="L366" s="11">
        <v>35034</v>
      </c>
      <c r="M366" s="10">
        <v>185</v>
      </c>
      <c r="N366" s="9"/>
      <c r="O366" s="11">
        <v>191667</v>
      </c>
    </row>
    <row r="367" spans="1:15" ht="11.25" customHeight="1" x14ac:dyDescent="0.2">
      <c r="A367" s="426"/>
      <c r="B367" s="7" t="s">
        <v>66</v>
      </c>
      <c r="C367" s="8" t="s">
        <v>59</v>
      </c>
      <c r="D367" s="10">
        <v>18</v>
      </c>
      <c r="E367" s="11">
        <v>1947</v>
      </c>
      <c r="F367" s="10">
        <v>382</v>
      </c>
      <c r="G367" s="10">
        <v>8</v>
      </c>
      <c r="H367" s="10">
        <v>1</v>
      </c>
      <c r="I367" s="11">
        <v>2356</v>
      </c>
      <c r="J367" s="11">
        <v>4132</v>
      </c>
      <c r="K367" s="11">
        <v>446922</v>
      </c>
      <c r="L367" s="11">
        <v>87686</v>
      </c>
      <c r="M367" s="11">
        <v>1836</v>
      </c>
      <c r="N367" s="10">
        <v>230</v>
      </c>
      <c r="O367" s="11">
        <v>540806</v>
      </c>
    </row>
    <row r="368" spans="1:15" ht="11.25" customHeight="1" x14ac:dyDescent="0.2">
      <c r="A368" s="427"/>
      <c r="B368" s="428" t="s">
        <v>46</v>
      </c>
      <c r="C368" s="428"/>
      <c r="D368" s="10">
        <v>307</v>
      </c>
      <c r="E368" s="11">
        <v>12942</v>
      </c>
      <c r="F368" s="11">
        <v>2297</v>
      </c>
      <c r="G368" s="10">
        <v>109</v>
      </c>
      <c r="H368" s="10">
        <v>28</v>
      </c>
      <c r="I368" s="14">
        <v>15683</v>
      </c>
      <c r="J368" s="11">
        <v>59309</v>
      </c>
      <c r="K368" s="11">
        <v>2824583</v>
      </c>
      <c r="L368" s="11">
        <v>469064</v>
      </c>
      <c r="M368" s="11">
        <v>19454</v>
      </c>
      <c r="N368" s="11">
        <v>6432</v>
      </c>
      <c r="O368" s="16">
        <v>3378842</v>
      </c>
    </row>
    <row r="369" spans="1:15" ht="11.25" customHeight="1" x14ac:dyDescent="0.2">
      <c r="A369" s="425" t="s">
        <v>17</v>
      </c>
      <c r="B369" s="7" t="s">
        <v>57</v>
      </c>
      <c r="C369" s="8" t="s">
        <v>58</v>
      </c>
      <c r="D369" s="9"/>
      <c r="E369" s="9"/>
      <c r="F369" s="9"/>
      <c r="G369" s="10">
        <v>10</v>
      </c>
      <c r="H369" s="9"/>
      <c r="I369" s="10">
        <v>10</v>
      </c>
      <c r="J369" s="9"/>
      <c r="K369" s="9"/>
      <c r="L369" s="9"/>
      <c r="M369" s="11">
        <v>4658</v>
      </c>
      <c r="N369" s="9"/>
      <c r="O369" s="11">
        <v>4658</v>
      </c>
    </row>
    <row r="370" spans="1:15" ht="11.25" customHeight="1" x14ac:dyDescent="0.2">
      <c r="A370" s="426"/>
      <c r="B370" s="7" t="s">
        <v>57</v>
      </c>
      <c r="C370" s="8" t="s">
        <v>59</v>
      </c>
      <c r="D370" s="9"/>
      <c r="E370" s="9"/>
      <c r="F370" s="10">
        <v>3</v>
      </c>
      <c r="G370" s="10">
        <v>11</v>
      </c>
      <c r="H370" s="9"/>
      <c r="I370" s="10">
        <v>14</v>
      </c>
      <c r="J370" s="9"/>
      <c r="K370" s="9"/>
      <c r="L370" s="11">
        <v>1356</v>
      </c>
      <c r="M370" s="11">
        <v>4971</v>
      </c>
      <c r="N370" s="9"/>
      <c r="O370" s="11">
        <v>6327</v>
      </c>
    </row>
    <row r="371" spans="1:15" ht="11.25" customHeight="1" x14ac:dyDescent="0.2">
      <c r="A371" s="426"/>
      <c r="B371" s="7" t="s">
        <v>60</v>
      </c>
      <c r="C371" s="8" t="s">
        <v>58</v>
      </c>
      <c r="D371" s="10">
        <v>19</v>
      </c>
      <c r="E371" s="10">
        <v>15</v>
      </c>
      <c r="F371" s="10">
        <v>154</v>
      </c>
      <c r="G371" s="10">
        <v>447</v>
      </c>
      <c r="H371" s="10">
        <v>3</v>
      </c>
      <c r="I371" s="10">
        <v>638</v>
      </c>
      <c r="J371" s="11">
        <v>8805</v>
      </c>
      <c r="K371" s="11">
        <v>6951</v>
      </c>
      <c r="L371" s="11">
        <v>71364</v>
      </c>
      <c r="M371" s="11">
        <v>207142</v>
      </c>
      <c r="N371" s="11">
        <v>1390</v>
      </c>
      <c r="O371" s="11">
        <v>295652</v>
      </c>
    </row>
    <row r="372" spans="1:15" ht="11.25" customHeight="1" x14ac:dyDescent="0.2">
      <c r="A372" s="426"/>
      <c r="B372" s="7" t="s">
        <v>60</v>
      </c>
      <c r="C372" s="8" t="s">
        <v>59</v>
      </c>
      <c r="D372" s="10">
        <v>9</v>
      </c>
      <c r="E372" s="10">
        <v>14</v>
      </c>
      <c r="F372" s="10">
        <v>157</v>
      </c>
      <c r="G372" s="10">
        <v>423</v>
      </c>
      <c r="H372" s="10">
        <v>4</v>
      </c>
      <c r="I372" s="10">
        <v>607</v>
      </c>
      <c r="J372" s="11">
        <v>4066</v>
      </c>
      <c r="K372" s="11">
        <v>6325</v>
      </c>
      <c r="L372" s="11">
        <v>70933</v>
      </c>
      <c r="M372" s="11">
        <v>191113</v>
      </c>
      <c r="N372" s="11">
        <v>1807</v>
      </c>
      <c r="O372" s="11">
        <v>274244</v>
      </c>
    </row>
    <row r="373" spans="1:15" ht="11.25" customHeight="1" x14ac:dyDescent="0.2">
      <c r="A373" s="426"/>
      <c r="B373" s="7" t="s">
        <v>61</v>
      </c>
      <c r="C373" s="8" t="s">
        <v>58</v>
      </c>
      <c r="D373" s="10">
        <v>25</v>
      </c>
      <c r="E373" s="10">
        <v>55</v>
      </c>
      <c r="F373" s="10">
        <v>697</v>
      </c>
      <c r="G373" s="11">
        <v>1228</v>
      </c>
      <c r="H373" s="10">
        <v>15</v>
      </c>
      <c r="I373" s="11">
        <v>2020</v>
      </c>
      <c r="J373" s="11">
        <v>7605</v>
      </c>
      <c r="K373" s="11">
        <v>16730</v>
      </c>
      <c r="L373" s="11">
        <v>212019</v>
      </c>
      <c r="M373" s="11">
        <v>373543</v>
      </c>
      <c r="N373" s="11">
        <v>4563</v>
      </c>
      <c r="O373" s="11">
        <v>614460</v>
      </c>
    </row>
    <row r="374" spans="1:15" ht="11.25" customHeight="1" x14ac:dyDescent="0.2">
      <c r="A374" s="426"/>
      <c r="B374" s="7" t="s">
        <v>61</v>
      </c>
      <c r="C374" s="8" t="s">
        <v>59</v>
      </c>
      <c r="D374" s="10">
        <v>31</v>
      </c>
      <c r="E374" s="10">
        <v>47</v>
      </c>
      <c r="F374" s="10">
        <v>564</v>
      </c>
      <c r="G374" s="11">
        <v>1142</v>
      </c>
      <c r="H374" s="10">
        <v>10</v>
      </c>
      <c r="I374" s="11">
        <v>1794</v>
      </c>
      <c r="J374" s="11">
        <v>9937</v>
      </c>
      <c r="K374" s="11">
        <v>15066</v>
      </c>
      <c r="L374" s="11">
        <v>180790</v>
      </c>
      <c r="M374" s="11">
        <v>366068</v>
      </c>
      <c r="N374" s="11">
        <v>3206</v>
      </c>
      <c r="O374" s="11">
        <v>575067</v>
      </c>
    </row>
    <row r="375" spans="1:15" ht="11.25" customHeight="1" x14ac:dyDescent="0.2">
      <c r="A375" s="426"/>
      <c r="B375" s="7" t="s">
        <v>62</v>
      </c>
      <c r="C375" s="8" t="s">
        <v>58</v>
      </c>
      <c r="D375" s="10">
        <v>3</v>
      </c>
      <c r="E375" s="10">
        <v>3</v>
      </c>
      <c r="F375" s="10">
        <v>147</v>
      </c>
      <c r="G375" s="10">
        <v>148</v>
      </c>
      <c r="H375" s="10">
        <v>4</v>
      </c>
      <c r="I375" s="10">
        <v>305</v>
      </c>
      <c r="J375" s="10">
        <v>314</v>
      </c>
      <c r="K375" s="10">
        <v>314</v>
      </c>
      <c r="L375" s="11">
        <v>15365</v>
      </c>
      <c r="M375" s="11">
        <v>15469</v>
      </c>
      <c r="N375" s="10">
        <v>418</v>
      </c>
      <c r="O375" s="11">
        <v>31880</v>
      </c>
    </row>
    <row r="376" spans="1:15" ht="11.25" customHeight="1" x14ac:dyDescent="0.2">
      <c r="A376" s="426"/>
      <c r="B376" s="7" t="s">
        <v>62</v>
      </c>
      <c r="C376" s="8" t="s">
        <v>59</v>
      </c>
      <c r="D376" s="10">
        <v>3</v>
      </c>
      <c r="E376" s="10">
        <v>4</v>
      </c>
      <c r="F376" s="10">
        <v>107</v>
      </c>
      <c r="G376" s="10">
        <v>101</v>
      </c>
      <c r="H376" s="10">
        <v>4</v>
      </c>
      <c r="I376" s="10">
        <v>219</v>
      </c>
      <c r="J376" s="10">
        <v>571</v>
      </c>
      <c r="K376" s="10">
        <v>761</v>
      </c>
      <c r="L376" s="11">
        <v>20365</v>
      </c>
      <c r="M376" s="11">
        <v>19223</v>
      </c>
      <c r="N376" s="10">
        <v>761</v>
      </c>
      <c r="O376" s="11">
        <v>41681</v>
      </c>
    </row>
    <row r="377" spans="1:15" ht="11.25" customHeight="1" x14ac:dyDescent="0.2">
      <c r="A377" s="426"/>
      <c r="B377" s="7" t="s">
        <v>63</v>
      </c>
      <c r="C377" s="8" t="s">
        <v>58</v>
      </c>
      <c r="D377" s="10">
        <v>191</v>
      </c>
      <c r="E377" s="10">
        <v>232</v>
      </c>
      <c r="F377" s="11">
        <v>3413</v>
      </c>
      <c r="G377" s="11">
        <v>2174</v>
      </c>
      <c r="H377" s="10">
        <v>35</v>
      </c>
      <c r="I377" s="11">
        <v>6045</v>
      </c>
      <c r="J377" s="11">
        <v>18284</v>
      </c>
      <c r="K377" s="11">
        <v>22209</v>
      </c>
      <c r="L377" s="11">
        <v>326716</v>
      </c>
      <c r="M377" s="11">
        <v>208110</v>
      </c>
      <c r="N377" s="11">
        <v>3350</v>
      </c>
      <c r="O377" s="11">
        <v>578669</v>
      </c>
    </row>
    <row r="378" spans="1:15" ht="11.25" customHeight="1" x14ac:dyDescent="0.2">
      <c r="A378" s="426"/>
      <c r="B378" s="7" t="s">
        <v>64</v>
      </c>
      <c r="C378" s="8" t="s">
        <v>59</v>
      </c>
      <c r="D378" s="10">
        <v>107</v>
      </c>
      <c r="E378" s="10">
        <v>144</v>
      </c>
      <c r="F378" s="11">
        <v>2990</v>
      </c>
      <c r="G378" s="11">
        <v>1704</v>
      </c>
      <c r="H378" s="10">
        <v>34</v>
      </c>
      <c r="I378" s="11">
        <v>4979</v>
      </c>
      <c r="J378" s="11">
        <v>20447</v>
      </c>
      <c r="K378" s="11">
        <v>27517</v>
      </c>
      <c r="L378" s="11">
        <v>571362</v>
      </c>
      <c r="M378" s="11">
        <v>325619</v>
      </c>
      <c r="N378" s="11">
        <v>6497</v>
      </c>
      <c r="O378" s="11">
        <v>951442</v>
      </c>
    </row>
    <row r="379" spans="1:15" ht="11.25" customHeight="1" x14ac:dyDescent="0.2">
      <c r="A379" s="426"/>
      <c r="B379" s="7" t="s">
        <v>65</v>
      </c>
      <c r="C379" s="8" t="s">
        <v>58</v>
      </c>
      <c r="D379" s="10">
        <v>18</v>
      </c>
      <c r="E379" s="10">
        <v>112</v>
      </c>
      <c r="F379" s="11">
        <v>1283</v>
      </c>
      <c r="G379" s="10">
        <v>604</v>
      </c>
      <c r="H379" s="10">
        <v>4</v>
      </c>
      <c r="I379" s="11">
        <v>2021</v>
      </c>
      <c r="J379" s="11">
        <v>3081</v>
      </c>
      <c r="K379" s="11">
        <v>19170</v>
      </c>
      <c r="L379" s="11">
        <v>219597</v>
      </c>
      <c r="M379" s="11">
        <v>103380</v>
      </c>
      <c r="N379" s="10">
        <v>685</v>
      </c>
      <c r="O379" s="11">
        <v>345913</v>
      </c>
    </row>
    <row r="380" spans="1:15" ht="11.25" customHeight="1" x14ac:dyDescent="0.2">
      <c r="A380" s="426"/>
      <c r="B380" s="7" t="s">
        <v>66</v>
      </c>
      <c r="C380" s="8" t="s">
        <v>59</v>
      </c>
      <c r="D380" s="10">
        <v>45</v>
      </c>
      <c r="E380" s="10">
        <v>193</v>
      </c>
      <c r="F380" s="11">
        <v>2726</v>
      </c>
      <c r="G380" s="11">
        <v>1237</v>
      </c>
      <c r="H380" s="10">
        <v>7</v>
      </c>
      <c r="I380" s="11">
        <v>4208</v>
      </c>
      <c r="J380" s="11">
        <v>9538</v>
      </c>
      <c r="K380" s="11">
        <v>40907</v>
      </c>
      <c r="L380" s="11">
        <v>577781</v>
      </c>
      <c r="M380" s="11">
        <v>262184</v>
      </c>
      <c r="N380" s="11">
        <v>1484</v>
      </c>
      <c r="O380" s="11">
        <v>891894</v>
      </c>
    </row>
    <row r="381" spans="1:15" ht="11.25" customHeight="1" x14ac:dyDescent="0.2">
      <c r="A381" s="427"/>
      <c r="B381" s="428" t="s">
        <v>46</v>
      </c>
      <c r="C381" s="428"/>
      <c r="D381" s="10">
        <v>451</v>
      </c>
      <c r="E381" s="10">
        <v>819</v>
      </c>
      <c r="F381" s="11">
        <v>12241</v>
      </c>
      <c r="G381" s="11">
        <v>9229</v>
      </c>
      <c r="H381" s="10">
        <v>120</v>
      </c>
      <c r="I381" s="14">
        <v>22860</v>
      </c>
      <c r="J381" s="11">
        <v>82648</v>
      </c>
      <c r="K381" s="11">
        <v>155950</v>
      </c>
      <c r="L381" s="11">
        <v>2267648</v>
      </c>
      <c r="M381" s="11">
        <v>2081480</v>
      </c>
      <c r="N381" s="11">
        <v>24161</v>
      </c>
      <c r="O381" s="16">
        <v>4611887</v>
      </c>
    </row>
    <row r="382" spans="1:15" ht="11.25" customHeight="1" x14ac:dyDescent="0.2">
      <c r="A382" s="425" t="s">
        <v>18</v>
      </c>
      <c r="B382" s="7" t="s">
        <v>57</v>
      </c>
      <c r="C382" s="8" t="s">
        <v>58</v>
      </c>
      <c r="D382" s="9"/>
      <c r="E382" s="10">
        <v>37</v>
      </c>
      <c r="F382" s="10">
        <v>12</v>
      </c>
      <c r="G382" s="9"/>
      <c r="H382" s="9"/>
      <c r="I382" s="10">
        <v>49</v>
      </c>
      <c r="J382" s="9"/>
      <c r="K382" s="11">
        <v>18270</v>
      </c>
      <c r="L382" s="11">
        <v>5926</v>
      </c>
      <c r="M382" s="9"/>
      <c r="N382" s="9"/>
      <c r="O382" s="11">
        <v>24196</v>
      </c>
    </row>
    <row r="383" spans="1:15" ht="11.25" customHeight="1" x14ac:dyDescent="0.2">
      <c r="A383" s="426"/>
      <c r="B383" s="7" t="s">
        <v>57</v>
      </c>
      <c r="C383" s="8" t="s">
        <v>59</v>
      </c>
      <c r="D383" s="9"/>
      <c r="E383" s="10">
        <v>24</v>
      </c>
      <c r="F383" s="10">
        <v>10</v>
      </c>
      <c r="G383" s="9"/>
      <c r="H383" s="9"/>
      <c r="I383" s="10">
        <v>34</v>
      </c>
      <c r="J383" s="9"/>
      <c r="K383" s="11">
        <v>11495</v>
      </c>
      <c r="L383" s="11">
        <v>4790</v>
      </c>
      <c r="M383" s="9"/>
      <c r="N383" s="9"/>
      <c r="O383" s="11">
        <v>16285</v>
      </c>
    </row>
    <row r="384" spans="1:15" ht="11.25" customHeight="1" x14ac:dyDescent="0.2">
      <c r="A384" s="426"/>
      <c r="B384" s="7" t="s">
        <v>60</v>
      </c>
      <c r="C384" s="8" t="s">
        <v>58</v>
      </c>
      <c r="D384" s="10">
        <v>6</v>
      </c>
      <c r="E384" s="10">
        <v>319</v>
      </c>
      <c r="F384" s="10">
        <v>21</v>
      </c>
      <c r="G384" s="10">
        <v>1</v>
      </c>
      <c r="H384" s="10">
        <v>1</v>
      </c>
      <c r="I384" s="10">
        <v>348</v>
      </c>
      <c r="J384" s="11">
        <v>2947</v>
      </c>
      <c r="K384" s="11">
        <v>156696</v>
      </c>
      <c r="L384" s="11">
        <v>10315</v>
      </c>
      <c r="M384" s="10">
        <v>491</v>
      </c>
      <c r="N384" s="10">
        <v>491</v>
      </c>
      <c r="O384" s="11">
        <v>170940</v>
      </c>
    </row>
    <row r="385" spans="1:15" ht="11.25" customHeight="1" x14ac:dyDescent="0.2">
      <c r="A385" s="426"/>
      <c r="B385" s="7" t="s">
        <v>60</v>
      </c>
      <c r="C385" s="8" t="s">
        <v>59</v>
      </c>
      <c r="D385" s="10">
        <v>7</v>
      </c>
      <c r="E385" s="10">
        <v>305</v>
      </c>
      <c r="F385" s="10">
        <v>28</v>
      </c>
      <c r="G385" s="10">
        <v>2</v>
      </c>
      <c r="H385" s="10">
        <v>1</v>
      </c>
      <c r="I385" s="10">
        <v>343</v>
      </c>
      <c r="J385" s="11">
        <v>3352</v>
      </c>
      <c r="K385" s="11">
        <v>146068</v>
      </c>
      <c r="L385" s="11">
        <v>13410</v>
      </c>
      <c r="M385" s="10">
        <v>958</v>
      </c>
      <c r="N385" s="10">
        <v>479</v>
      </c>
      <c r="O385" s="11">
        <v>164267</v>
      </c>
    </row>
    <row r="386" spans="1:15" ht="11.25" customHeight="1" x14ac:dyDescent="0.2">
      <c r="A386" s="426"/>
      <c r="B386" s="7" t="s">
        <v>61</v>
      </c>
      <c r="C386" s="8" t="s">
        <v>58</v>
      </c>
      <c r="D386" s="10">
        <v>31</v>
      </c>
      <c r="E386" s="11">
        <v>1196</v>
      </c>
      <c r="F386" s="10">
        <v>73</v>
      </c>
      <c r="G386" s="10">
        <v>9</v>
      </c>
      <c r="H386" s="9"/>
      <c r="I386" s="11">
        <v>1309</v>
      </c>
      <c r="J386" s="11">
        <v>9996</v>
      </c>
      <c r="K386" s="11">
        <v>385638</v>
      </c>
      <c r="L386" s="11">
        <v>23538</v>
      </c>
      <c r="M386" s="11">
        <v>2902</v>
      </c>
      <c r="N386" s="9"/>
      <c r="O386" s="11">
        <v>422074</v>
      </c>
    </row>
    <row r="387" spans="1:15" ht="11.25" customHeight="1" x14ac:dyDescent="0.2">
      <c r="A387" s="426"/>
      <c r="B387" s="7" t="s">
        <v>61</v>
      </c>
      <c r="C387" s="8" t="s">
        <v>59</v>
      </c>
      <c r="D387" s="10">
        <v>44</v>
      </c>
      <c r="E387" s="11">
        <v>1175</v>
      </c>
      <c r="F387" s="10">
        <v>55</v>
      </c>
      <c r="G387" s="10">
        <v>4</v>
      </c>
      <c r="H387" s="10">
        <v>1</v>
      </c>
      <c r="I387" s="11">
        <v>1279</v>
      </c>
      <c r="J387" s="11">
        <v>14950</v>
      </c>
      <c r="K387" s="11">
        <v>399245</v>
      </c>
      <c r="L387" s="11">
        <v>18688</v>
      </c>
      <c r="M387" s="11">
        <v>1359</v>
      </c>
      <c r="N387" s="10">
        <v>340</v>
      </c>
      <c r="O387" s="11">
        <v>434582</v>
      </c>
    </row>
    <row r="388" spans="1:15" ht="11.25" customHeight="1" x14ac:dyDescent="0.2">
      <c r="A388" s="426"/>
      <c r="B388" s="7" t="s">
        <v>62</v>
      </c>
      <c r="C388" s="8" t="s">
        <v>58</v>
      </c>
      <c r="D388" s="10">
        <v>12</v>
      </c>
      <c r="E388" s="10">
        <v>219</v>
      </c>
      <c r="F388" s="10">
        <v>26</v>
      </c>
      <c r="G388" s="10">
        <v>2</v>
      </c>
      <c r="H388" s="10">
        <v>1</v>
      </c>
      <c r="I388" s="10">
        <v>260</v>
      </c>
      <c r="J388" s="11">
        <v>1330</v>
      </c>
      <c r="K388" s="11">
        <v>24264</v>
      </c>
      <c r="L388" s="11">
        <v>2881</v>
      </c>
      <c r="M388" s="10">
        <v>222</v>
      </c>
      <c r="N388" s="10">
        <v>111</v>
      </c>
      <c r="O388" s="11">
        <v>28808</v>
      </c>
    </row>
    <row r="389" spans="1:15" ht="11.25" customHeight="1" x14ac:dyDescent="0.2">
      <c r="A389" s="426"/>
      <c r="B389" s="7" t="s">
        <v>62</v>
      </c>
      <c r="C389" s="8" t="s">
        <v>59</v>
      </c>
      <c r="D389" s="10">
        <v>8</v>
      </c>
      <c r="E389" s="10">
        <v>162</v>
      </c>
      <c r="F389" s="10">
        <v>10</v>
      </c>
      <c r="G389" s="10">
        <v>2</v>
      </c>
      <c r="H389" s="9"/>
      <c r="I389" s="10">
        <v>182</v>
      </c>
      <c r="J389" s="11">
        <v>1614</v>
      </c>
      <c r="K389" s="11">
        <v>32683</v>
      </c>
      <c r="L389" s="11">
        <v>2017</v>
      </c>
      <c r="M389" s="10">
        <v>403</v>
      </c>
      <c r="N389" s="9"/>
      <c r="O389" s="11">
        <v>36717</v>
      </c>
    </row>
    <row r="390" spans="1:15" ht="11.25" customHeight="1" x14ac:dyDescent="0.2">
      <c r="A390" s="426"/>
      <c r="B390" s="7" t="s">
        <v>63</v>
      </c>
      <c r="C390" s="8" t="s">
        <v>58</v>
      </c>
      <c r="D390" s="10">
        <v>207</v>
      </c>
      <c r="E390" s="11">
        <v>3870</v>
      </c>
      <c r="F390" s="10">
        <v>398</v>
      </c>
      <c r="G390" s="10">
        <v>152</v>
      </c>
      <c r="H390" s="10">
        <v>7</v>
      </c>
      <c r="I390" s="11">
        <v>4634</v>
      </c>
      <c r="J390" s="11">
        <v>21004</v>
      </c>
      <c r="K390" s="11">
        <v>392691</v>
      </c>
      <c r="L390" s="11">
        <v>40385</v>
      </c>
      <c r="M390" s="11">
        <v>15424</v>
      </c>
      <c r="N390" s="10">
        <v>710</v>
      </c>
      <c r="O390" s="11">
        <v>470214</v>
      </c>
    </row>
    <row r="391" spans="1:15" ht="11.25" customHeight="1" x14ac:dyDescent="0.2">
      <c r="A391" s="426"/>
      <c r="B391" s="7" t="s">
        <v>64</v>
      </c>
      <c r="C391" s="8" t="s">
        <v>59</v>
      </c>
      <c r="D391" s="10">
        <v>102</v>
      </c>
      <c r="E391" s="11">
        <v>2930</v>
      </c>
      <c r="F391" s="10">
        <v>549</v>
      </c>
      <c r="G391" s="10">
        <v>36</v>
      </c>
      <c r="H391" s="10">
        <v>9</v>
      </c>
      <c r="I391" s="11">
        <v>3626</v>
      </c>
      <c r="J391" s="11">
        <v>20661</v>
      </c>
      <c r="K391" s="11">
        <v>593491</v>
      </c>
      <c r="L391" s="11">
        <v>111204</v>
      </c>
      <c r="M391" s="11">
        <v>7292</v>
      </c>
      <c r="N391" s="11">
        <v>1823</v>
      </c>
      <c r="O391" s="11">
        <v>734471</v>
      </c>
    </row>
    <row r="392" spans="1:15" ht="11.25" customHeight="1" x14ac:dyDescent="0.2">
      <c r="A392" s="426"/>
      <c r="B392" s="7" t="s">
        <v>65</v>
      </c>
      <c r="C392" s="8" t="s">
        <v>58</v>
      </c>
      <c r="D392" s="10">
        <v>23</v>
      </c>
      <c r="E392" s="11">
        <v>1230</v>
      </c>
      <c r="F392" s="10">
        <v>95</v>
      </c>
      <c r="G392" s="10">
        <v>13</v>
      </c>
      <c r="H392" s="10">
        <v>3</v>
      </c>
      <c r="I392" s="11">
        <v>1364</v>
      </c>
      <c r="J392" s="11">
        <v>4173</v>
      </c>
      <c r="K392" s="11">
        <v>223158</v>
      </c>
      <c r="L392" s="11">
        <v>17236</v>
      </c>
      <c r="M392" s="11">
        <v>2359</v>
      </c>
      <c r="N392" s="10">
        <v>544</v>
      </c>
      <c r="O392" s="11">
        <v>247470</v>
      </c>
    </row>
    <row r="393" spans="1:15" ht="11.25" customHeight="1" x14ac:dyDescent="0.2">
      <c r="A393" s="426"/>
      <c r="B393" s="7" t="s">
        <v>66</v>
      </c>
      <c r="C393" s="8" t="s">
        <v>59</v>
      </c>
      <c r="D393" s="10">
        <v>43</v>
      </c>
      <c r="E393" s="11">
        <v>2693</v>
      </c>
      <c r="F393" s="10">
        <v>309</v>
      </c>
      <c r="G393" s="10">
        <v>6</v>
      </c>
      <c r="H393" s="10">
        <v>3</v>
      </c>
      <c r="I393" s="11">
        <v>3054</v>
      </c>
      <c r="J393" s="11">
        <v>9661</v>
      </c>
      <c r="K393" s="11">
        <v>605033</v>
      </c>
      <c r="L393" s="11">
        <v>69423</v>
      </c>
      <c r="M393" s="11">
        <v>1348</v>
      </c>
      <c r="N393" s="10">
        <v>674</v>
      </c>
      <c r="O393" s="11">
        <v>686139</v>
      </c>
    </row>
    <row r="394" spans="1:15" ht="11.25" customHeight="1" x14ac:dyDescent="0.2">
      <c r="A394" s="427"/>
      <c r="B394" s="428" t="s">
        <v>46</v>
      </c>
      <c r="C394" s="428"/>
      <c r="D394" s="10">
        <v>483</v>
      </c>
      <c r="E394" s="11">
        <v>14160</v>
      </c>
      <c r="F394" s="11">
        <v>1586</v>
      </c>
      <c r="G394" s="10">
        <v>227</v>
      </c>
      <c r="H394" s="10">
        <v>26</v>
      </c>
      <c r="I394" s="14">
        <v>16482</v>
      </c>
      <c r="J394" s="11">
        <v>89688</v>
      </c>
      <c r="K394" s="11">
        <v>2988732</v>
      </c>
      <c r="L394" s="11">
        <v>319813</v>
      </c>
      <c r="M394" s="11">
        <v>32758</v>
      </c>
      <c r="N394" s="11">
        <v>5172</v>
      </c>
      <c r="O394" s="16">
        <v>3436163</v>
      </c>
    </row>
    <row r="395" spans="1:15" ht="11.25" customHeight="1" x14ac:dyDescent="0.2">
      <c r="A395" s="425" t="s">
        <v>19</v>
      </c>
      <c r="B395" s="7" t="s">
        <v>57</v>
      </c>
      <c r="C395" s="8" t="s">
        <v>58</v>
      </c>
      <c r="D395" s="9"/>
      <c r="E395" s="9"/>
      <c r="F395" s="10">
        <v>20</v>
      </c>
      <c r="G395" s="9"/>
      <c r="H395" s="10">
        <v>6</v>
      </c>
      <c r="I395" s="10">
        <v>26</v>
      </c>
      <c r="J395" s="9"/>
      <c r="K395" s="9"/>
      <c r="L395" s="11">
        <v>9391</v>
      </c>
      <c r="M395" s="9"/>
      <c r="N395" s="11">
        <v>2817</v>
      </c>
      <c r="O395" s="11">
        <v>12208</v>
      </c>
    </row>
    <row r="396" spans="1:15" ht="11.25" customHeight="1" x14ac:dyDescent="0.2">
      <c r="A396" s="426"/>
      <c r="B396" s="7" t="s">
        <v>57</v>
      </c>
      <c r="C396" s="8" t="s">
        <v>59</v>
      </c>
      <c r="D396" s="10">
        <v>1</v>
      </c>
      <c r="E396" s="9"/>
      <c r="F396" s="10">
        <v>33</v>
      </c>
      <c r="G396" s="9"/>
      <c r="H396" s="10">
        <v>11</v>
      </c>
      <c r="I396" s="10">
        <v>45</v>
      </c>
      <c r="J396" s="10">
        <v>455</v>
      </c>
      <c r="K396" s="9"/>
      <c r="L396" s="11">
        <v>15031</v>
      </c>
      <c r="M396" s="9"/>
      <c r="N396" s="11">
        <v>5010</v>
      </c>
      <c r="O396" s="11">
        <v>20496</v>
      </c>
    </row>
    <row r="397" spans="1:15" ht="11.25" customHeight="1" x14ac:dyDescent="0.2">
      <c r="A397" s="426"/>
      <c r="B397" s="7" t="s">
        <v>60</v>
      </c>
      <c r="C397" s="8" t="s">
        <v>58</v>
      </c>
      <c r="D397" s="10">
        <v>7</v>
      </c>
      <c r="E397" s="10">
        <v>1</v>
      </c>
      <c r="F397" s="10">
        <v>267</v>
      </c>
      <c r="G397" s="10">
        <v>3</v>
      </c>
      <c r="H397" s="10">
        <v>192</v>
      </c>
      <c r="I397" s="10">
        <v>470</v>
      </c>
      <c r="J397" s="11">
        <v>3270</v>
      </c>
      <c r="K397" s="10">
        <v>467</v>
      </c>
      <c r="L397" s="11">
        <v>124719</v>
      </c>
      <c r="M397" s="11">
        <v>1401</v>
      </c>
      <c r="N397" s="11">
        <v>89685</v>
      </c>
      <c r="O397" s="11">
        <v>219542</v>
      </c>
    </row>
    <row r="398" spans="1:15" ht="11.25" customHeight="1" x14ac:dyDescent="0.2">
      <c r="A398" s="426"/>
      <c r="B398" s="7" t="s">
        <v>60</v>
      </c>
      <c r="C398" s="8" t="s">
        <v>59</v>
      </c>
      <c r="D398" s="10">
        <v>3</v>
      </c>
      <c r="E398" s="9"/>
      <c r="F398" s="10">
        <v>243</v>
      </c>
      <c r="G398" s="10">
        <v>4</v>
      </c>
      <c r="H398" s="10">
        <v>168</v>
      </c>
      <c r="I398" s="10">
        <v>418</v>
      </c>
      <c r="J398" s="11">
        <v>1366</v>
      </c>
      <c r="K398" s="9"/>
      <c r="L398" s="11">
        <v>110667</v>
      </c>
      <c r="M398" s="11">
        <v>1822</v>
      </c>
      <c r="N398" s="11">
        <v>76510</v>
      </c>
      <c r="O398" s="11">
        <v>190365</v>
      </c>
    </row>
    <row r="399" spans="1:15" ht="11.25" customHeight="1" x14ac:dyDescent="0.2">
      <c r="A399" s="426"/>
      <c r="B399" s="7" t="s">
        <v>61</v>
      </c>
      <c r="C399" s="8" t="s">
        <v>58</v>
      </c>
      <c r="D399" s="10">
        <v>3</v>
      </c>
      <c r="E399" s="10">
        <v>2</v>
      </c>
      <c r="F399" s="10">
        <v>725</v>
      </c>
      <c r="G399" s="10">
        <v>6</v>
      </c>
      <c r="H399" s="10">
        <v>838</v>
      </c>
      <c r="I399" s="11">
        <v>1574</v>
      </c>
      <c r="J399" s="10">
        <v>920</v>
      </c>
      <c r="K399" s="10">
        <v>613</v>
      </c>
      <c r="L399" s="11">
        <v>222301</v>
      </c>
      <c r="M399" s="11">
        <v>1840</v>
      </c>
      <c r="N399" s="11">
        <v>256949</v>
      </c>
      <c r="O399" s="11">
        <v>482623</v>
      </c>
    </row>
    <row r="400" spans="1:15" ht="11.25" customHeight="1" x14ac:dyDescent="0.2">
      <c r="A400" s="426"/>
      <c r="B400" s="7" t="s">
        <v>61</v>
      </c>
      <c r="C400" s="8" t="s">
        <v>59</v>
      </c>
      <c r="D400" s="10">
        <v>11</v>
      </c>
      <c r="E400" s="10">
        <v>4</v>
      </c>
      <c r="F400" s="10">
        <v>698</v>
      </c>
      <c r="G400" s="10">
        <v>4</v>
      </c>
      <c r="H400" s="10">
        <v>828</v>
      </c>
      <c r="I400" s="11">
        <v>1545</v>
      </c>
      <c r="J400" s="11">
        <v>3554</v>
      </c>
      <c r="K400" s="11">
        <v>1292</v>
      </c>
      <c r="L400" s="11">
        <v>225534</v>
      </c>
      <c r="M400" s="11">
        <v>1292</v>
      </c>
      <c r="N400" s="11">
        <v>267539</v>
      </c>
      <c r="O400" s="11">
        <v>499211</v>
      </c>
    </row>
    <row r="401" spans="1:15" ht="11.25" customHeight="1" x14ac:dyDescent="0.2">
      <c r="A401" s="426"/>
      <c r="B401" s="7" t="s">
        <v>62</v>
      </c>
      <c r="C401" s="8" t="s">
        <v>58</v>
      </c>
      <c r="D401" s="10">
        <v>2</v>
      </c>
      <c r="E401" s="9"/>
      <c r="F401" s="10">
        <v>146</v>
      </c>
      <c r="G401" s="9"/>
      <c r="H401" s="10">
        <v>131</v>
      </c>
      <c r="I401" s="10">
        <v>279</v>
      </c>
      <c r="J401" s="10">
        <v>211</v>
      </c>
      <c r="K401" s="9"/>
      <c r="L401" s="11">
        <v>15383</v>
      </c>
      <c r="M401" s="9"/>
      <c r="N401" s="11">
        <v>13802</v>
      </c>
      <c r="O401" s="11">
        <v>29396</v>
      </c>
    </row>
    <row r="402" spans="1:15" ht="11.25" customHeight="1" x14ac:dyDescent="0.2">
      <c r="A402" s="426"/>
      <c r="B402" s="7" t="s">
        <v>62</v>
      </c>
      <c r="C402" s="8" t="s">
        <v>59</v>
      </c>
      <c r="D402" s="9"/>
      <c r="E402" s="10">
        <v>3</v>
      </c>
      <c r="F402" s="10">
        <v>116</v>
      </c>
      <c r="G402" s="9"/>
      <c r="H402" s="10">
        <v>92</v>
      </c>
      <c r="I402" s="10">
        <v>211</v>
      </c>
      <c r="J402" s="9"/>
      <c r="K402" s="10">
        <v>576</v>
      </c>
      <c r="L402" s="11">
        <v>22254</v>
      </c>
      <c r="M402" s="9"/>
      <c r="N402" s="11">
        <v>17650</v>
      </c>
      <c r="O402" s="11">
        <v>40480</v>
      </c>
    </row>
    <row r="403" spans="1:15" ht="11.25" customHeight="1" x14ac:dyDescent="0.2">
      <c r="A403" s="426"/>
      <c r="B403" s="7" t="s">
        <v>63</v>
      </c>
      <c r="C403" s="8" t="s">
        <v>58</v>
      </c>
      <c r="D403" s="10">
        <v>47</v>
      </c>
      <c r="E403" s="10">
        <v>59</v>
      </c>
      <c r="F403" s="11">
        <v>2300</v>
      </c>
      <c r="G403" s="10">
        <v>7</v>
      </c>
      <c r="H403" s="11">
        <v>2461</v>
      </c>
      <c r="I403" s="11">
        <v>4874</v>
      </c>
      <c r="J403" s="11">
        <v>4535</v>
      </c>
      <c r="K403" s="11">
        <v>5693</v>
      </c>
      <c r="L403" s="11">
        <v>221933</v>
      </c>
      <c r="M403" s="10">
        <v>675</v>
      </c>
      <c r="N403" s="11">
        <v>237469</v>
      </c>
      <c r="O403" s="11">
        <v>470305</v>
      </c>
    </row>
    <row r="404" spans="1:15" ht="11.25" customHeight="1" x14ac:dyDescent="0.2">
      <c r="A404" s="426"/>
      <c r="B404" s="7" t="s">
        <v>64</v>
      </c>
      <c r="C404" s="8" t="s">
        <v>59</v>
      </c>
      <c r="D404" s="10">
        <v>20</v>
      </c>
      <c r="E404" s="10">
        <v>22</v>
      </c>
      <c r="F404" s="11">
        <v>1837</v>
      </c>
      <c r="G404" s="10">
        <v>6</v>
      </c>
      <c r="H404" s="11">
        <v>1858</v>
      </c>
      <c r="I404" s="11">
        <v>3743</v>
      </c>
      <c r="J404" s="11">
        <v>3852</v>
      </c>
      <c r="K404" s="11">
        <v>4238</v>
      </c>
      <c r="L404" s="11">
        <v>353843</v>
      </c>
      <c r="M404" s="11">
        <v>1156</v>
      </c>
      <c r="N404" s="11">
        <v>357888</v>
      </c>
      <c r="O404" s="11">
        <v>720977</v>
      </c>
    </row>
    <row r="405" spans="1:15" ht="11.25" customHeight="1" x14ac:dyDescent="0.2">
      <c r="A405" s="426"/>
      <c r="B405" s="7" t="s">
        <v>65</v>
      </c>
      <c r="C405" s="8" t="s">
        <v>58</v>
      </c>
      <c r="D405" s="10">
        <v>2</v>
      </c>
      <c r="E405" s="10">
        <v>11</v>
      </c>
      <c r="F405" s="10">
        <v>766</v>
      </c>
      <c r="G405" s="10">
        <v>2</v>
      </c>
      <c r="H405" s="10">
        <v>719</v>
      </c>
      <c r="I405" s="11">
        <v>1500</v>
      </c>
      <c r="J405" s="10">
        <v>345</v>
      </c>
      <c r="K405" s="11">
        <v>1898</v>
      </c>
      <c r="L405" s="11">
        <v>132157</v>
      </c>
      <c r="M405" s="10">
        <v>345</v>
      </c>
      <c r="N405" s="11">
        <v>124048</v>
      </c>
      <c r="O405" s="11">
        <v>258793</v>
      </c>
    </row>
    <row r="406" spans="1:15" ht="11.25" customHeight="1" x14ac:dyDescent="0.2">
      <c r="A406" s="426"/>
      <c r="B406" s="7" t="s">
        <v>66</v>
      </c>
      <c r="C406" s="8" t="s">
        <v>59</v>
      </c>
      <c r="D406" s="10">
        <v>5</v>
      </c>
      <c r="E406" s="10">
        <v>20</v>
      </c>
      <c r="F406" s="11">
        <v>1707</v>
      </c>
      <c r="G406" s="10">
        <v>5</v>
      </c>
      <c r="H406" s="11">
        <v>1674</v>
      </c>
      <c r="I406" s="11">
        <v>3411</v>
      </c>
      <c r="J406" s="11">
        <v>1068</v>
      </c>
      <c r="K406" s="11">
        <v>4273</v>
      </c>
      <c r="L406" s="11">
        <v>364696</v>
      </c>
      <c r="M406" s="11">
        <v>1068</v>
      </c>
      <c r="N406" s="11">
        <v>357646</v>
      </c>
      <c r="O406" s="11">
        <v>728751</v>
      </c>
    </row>
    <row r="407" spans="1:15" ht="11.25" customHeight="1" x14ac:dyDescent="0.2">
      <c r="A407" s="427"/>
      <c r="B407" s="428" t="s">
        <v>46</v>
      </c>
      <c r="C407" s="428"/>
      <c r="D407" s="10">
        <v>101</v>
      </c>
      <c r="E407" s="10">
        <v>122</v>
      </c>
      <c r="F407" s="11">
        <v>8858</v>
      </c>
      <c r="G407" s="10">
        <v>37</v>
      </c>
      <c r="H407" s="11">
        <v>8978</v>
      </c>
      <c r="I407" s="14">
        <v>18096</v>
      </c>
      <c r="J407" s="11">
        <v>19576</v>
      </c>
      <c r="K407" s="11">
        <v>19050</v>
      </c>
      <c r="L407" s="11">
        <v>1817909</v>
      </c>
      <c r="M407" s="11">
        <v>9599</v>
      </c>
      <c r="N407" s="11">
        <v>1807013</v>
      </c>
      <c r="O407" s="16">
        <v>3673147</v>
      </c>
    </row>
    <row r="408" spans="1:15" ht="11.25" customHeight="1" x14ac:dyDescent="0.2">
      <c r="A408" s="425" t="s">
        <v>80</v>
      </c>
      <c r="B408" s="7" t="s">
        <v>57</v>
      </c>
      <c r="C408" s="8" t="s">
        <v>58</v>
      </c>
      <c r="D408" s="10">
        <v>55</v>
      </c>
      <c r="E408" s="9"/>
      <c r="F408" s="10">
        <v>105</v>
      </c>
      <c r="G408" s="9"/>
      <c r="H408" s="9"/>
      <c r="I408" s="10">
        <v>160</v>
      </c>
      <c r="J408" s="11">
        <v>25622</v>
      </c>
      <c r="K408" s="9"/>
      <c r="L408" s="11">
        <v>48914</v>
      </c>
      <c r="M408" s="9"/>
      <c r="N408" s="9"/>
      <c r="O408" s="11">
        <v>74536</v>
      </c>
    </row>
    <row r="409" spans="1:15" ht="11.25" customHeight="1" x14ac:dyDescent="0.2">
      <c r="A409" s="426"/>
      <c r="B409" s="7" t="s">
        <v>57</v>
      </c>
      <c r="C409" s="8" t="s">
        <v>59</v>
      </c>
      <c r="D409" s="10">
        <v>71</v>
      </c>
      <c r="E409" s="9"/>
      <c r="F409" s="10">
        <v>93</v>
      </c>
      <c r="G409" s="9"/>
      <c r="H409" s="9"/>
      <c r="I409" s="10">
        <v>164</v>
      </c>
      <c r="J409" s="11">
        <v>32082</v>
      </c>
      <c r="K409" s="9"/>
      <c r="L409" s="11">
        <v>42023</v>
      </c>
      <c r="M409" s="9"/>
      <c r="N409" s="9"/>
      <c r="O409" s="11">
        <v>74105</v>
      </c>
    </row>
    <row r="410" spans="1:15" ht="11.25" customHeight="1" x14ac:dyDescent="0.2">
      <c r="A410" s="426"/>
      <c r="B410" s="7" t="s">
        <v>60</v>
      </c>
      <c r="C410" s="8" t="s">
        <v>58</v>
      </c>
      <c r="D410" s="10">
        <v>488</v>
      </c>
      <c r="E410" s="10">
        <v>10</v>
      </c>
      <c r="F410" s="10">
        <v>562</v>
      </c>
      <c r="G410" s="10">
        <v>7</v>
      </c>
      <c r="H410" s="9"/>
      <c r="I410" s="11">
        <v>1067</v>
      </c>
      <c r="J410" s="11">
        <v>226141</v>
      </c>
      <c r="K410" s="11">
        <v>4634</v>
      </c>
      <c r="L410" s="11">
        <v>260433</v>
      </c>
      <c r="M410" s="11">
        <v>3244</v>
      </c>
      <c r="N410" s="9"/>
      <c r="O410" s="11">
        <v>494452</v>
      </c>
    </row>
    <row r="411" spans="1:15" ht="11.25" customHeight="1" x14ac:dyDescent="0.2">
      <c r="A411" s="426"/>
      <c r="B411" s="7" t="s">
        <v>60</v>
      </c>
      <c r="C411" s="8" t="s">
        <v>59</v>
      </c>
      <c r="D411" s="10">
        <v>521</v>
      </c>
      <c r="E411" s="10">
        <v>9</v>
      </c>
      <c r="F411" s="10">
        <v>471</v>
      </c>
      <c r="G411" s="10">
        <v>7</v>
      </c>
      <c r="H411" s="10">
        <v>1</v>
      </c>
      <c r="I411" s="11">
        <v>1009</v>
      </c>
      <c r="J411" s="11">
        <v>235390</v>
      </c>
      <c r="K411" s="11">
        <v>4066</v>
      </c>
      <c r="L411" s="11">
        <v>212800</v>
      </c>
      <c r="M411" s="11">
        <v>3163</v>
      </c>
      <c r="N411" s="10">
        <v>452</v>
      </c>
      <c r="O411" s="11">
        <v>455871</v>
      </c>
    </row>
    <row r="412" spans="1:15" ht="11.25" customHeight="1" x14ac:dyDescent="0.2">
      <c r="A412" s="426"/>
      <c r="B412" s="7" t="s">
        <v>61</v>
      </c>
      <c r="C412" s="8" t="s">
        <v>58</v>
      </c>
      <c r="D412" s="11">
        <v>1742</v>
      </c>
      <c r="E412" s="10">
        <v>32</v>
      </c>
      <c r="F412" s="11">
        <v>1656</v>
      </c>
      <c r="G412" s="10">
        <v>21</v>
      </c>
      <c r="H412" s="10">
        <v>5</v>
      </c>
      <c r="I412" s="11">
        <v>3456</v>
      </c>
      <c r="J412" s="11">
        <v>529896</v>
      </c>
      <c r="K412" s="11">
        <v>9734</v>
      </c>
      <c r="L412" s="11">
        <v>503736</v>
      </c>
      <c r="M412" s="11">
        <v>6388</v>
      </c>
      <c r="N412" s="11">
        <v>1521</v>
      </c>
      <c r="O412" s="11">
        <v>1051275</v>
      </c>
    </row>
    <row r="413" spans="1:15" ht="11.25" customHeight="1" x14ac:dyDescent="0.2">
      <c r="A413" s="426"/>
      <c r="B413" s="7" t="s">
        <v>61</v>
      </c>
      <c r="C413" s="8" t="s">
        <v>59</v>
      </c>
      <c r="D413" s="11">
        <v>1571</v>
      </c>
      <c r="E413" s="10">
        <v>36</v>
      </c>
      <c r="F413" s="11">
        <v>1519</v>
      </c>
      <c r="G413" s="10">
        <v>15</v>
      </c>
      <c r="H413" s="10">
        <v>3</v>
      </c>
      <c r="I413" s="11">
        <v>3144</v>
      </c>
      <c r="J413" s="11">
        <v>503584</v>
      </c>
      <c r="K413" s="11">
        <v>11540</v>
      </c>
      <c r="L413" s="11">
        <v>486916</v>
      </c>
      <c r="M413" s="11">
        <v>4808</v>
      </c>
      <c r="N413" s="10">
        <v>962</v>
      </c>
      <c r="O413" s="11">
        <v>1007810</v>
      </c>
    </row>
    <row r="414" spans="1:15" ht="11.25" customHeight="1" x14ac:dyDescent="0.2">
      <c r="A414" s="426"/>
      <c r="B414" s="7" t="s">
        <v>62</v>
      </c>
      <c r="C414" s="8" t="s">
        <v>58</v>
      </c>
      <c r="D414" s="10">
        <v>306</v>
      </c>
      <c r="E414" s="10">
        <v>8</v>
      </c>
      <c r="F414" s="10">
        <v>295</v>
      </c>
      <c r="G414" s="10">
        <v>3</v>
      </c>
      <c r="H414" s="9"/>
      <c r="I414" s="10">
        <v>612</v>
      </c>
      <c r="J414" s="11">
        <v>31984</v>
      </c>
      <c r="K414" s="10">
        <v>836</v>
      </c>
      <c r="L414" s="11">
        <v>30834</v>
      </c>
      <c r="M414" s="10">
        <v>314</v>
      </c>
      <c r="N414" s="9"/>
      <c r="O414" s="11">
        <v>63968</v>
      </c>
    </row>
    <row r="415" spans="1:15" ht="11.25" customHeight="1" x14ac:dyDescent="0.2">
      <c r="A415" s="426"/>
      <c r="B415" s="7" t="s">
        <v>62</v>
      </c>
      <c r="C415" s="8" t="s">
        <v>59</v>
      </c>
      <c r="D415" s="10">
        <v>204</v>
      </c>
      <c r="E415" s="10">
        <v>8</v>
      </c>
      <c r="F415" s="10">
        <v>211</v>
      </c>
      <c r="G415" s="10">
        <v>1</v>
      </c>
      <c r="H415" s="9"/>
      <c r="I415" s="10">
        <v>424</v>
      </c>
      <c r="J415" s="11">
        <v>38826</v>
      </c>
      <c r="K415" s="11">
        <v>1523</v>
      </c>
      <c r="L415" s="11">
        <v>40159</v>
      </c>
      <c r="M415" s="10">
        <v>190</v>
      </c>
      <c r="N415" s="9"/>
      <c r="O415" s="11">
        <v>80698</v>
      </c>
    </row>
    <row r="416" spans="1:15" ht="11.25" customHeight="1" x14ac:dyDescent="0.2">
      <c r="A416" s="426"/>
      <c r="B416" s="7" t="s">
        <v>63</v>
      </c>
      <c r="C416" s="8" t="s">
        <v>58</v>
      </c>
      <c r="D416" s="11">
        <v>4311</v>
      </c>
      <c r="E416" s="10">
        <v>241</v>
      </c>
      <c r="F416" s="11">
        <v>5557</v>
      </c>
      <c r="G416" s="10">
        <v>94</v>
      </c>
      <c r="H416" s="10">
        <v>23</v>
      </c>
      <c r="I416" s="11">
        <v>10226</v>
      </c>
      <c r="J416" s="11">
        <v>412679</v>
      </c>
      <c r="K416" s="11">
        <v>23070</v>
      </c>
      <c r="L416" s="11">
        <v>531955</v>
      </c>
      <c r="M416" s="11">
        <v>8998</v>
      </c>
      <c r="N416" s="11">
        <v>2202</v>
      </c>
      <c r="O416" s="11">
        <v>978904</v>
      </c>
    </row>
    <row r="417" spans="1:15" ht="11.25" customHeight="1" x14ac:dyDescent="0.2">
      <c r="A417" s="426"/>
      <c r="B417" s="7" t="s">
        <v>64</v>
      </c>
      <c r="C417" s="8" t="s">
        <v>59</v>
      </c>
      <c r="D417" s="11">
        <v>3737</v>
      </c>
      <c r="E417" s="10">
        <v>108</v>
      </c>
      <c r="F417" s="11">
        <v>4750</v>
      </c>
      <c r="G417" s="10">
        <v>60</v>
      </c>
      <c r="H417" s="10">
        <v>17</v>
      </c>
      <c r="I417" s="11">
        <v>8672</v>
      </c>
      <c r="J417" s="11">
        <v>714107</v>
      </c>
      <c r="K417" s="11">
        <v>20638</v>
      </c>
      <c r="L417" s="11">
        <v>907683</v>
      </c>
      <c r="M417" s="11">
        <v>11465</v>
      </c>
      <c r="N417" s="11">
        <v>3249</v>
      </c>
      <c r="O417" s="11">
        <v>1657142</v>
      </c>
    </row>
    <row r="418" spans="1:15" ht="11.25" customHeight="1" x14ac:dyDescent="0.2">
      <c r="A418" s="426"/>
      <c r="B418" s="7" t="s">
        <v>65</v>
      </c>
      <c r="C418" s="8" t="s">
        <v>58</v>
      </c>
      <c r="D418" s="11">
        <v>1455</v>
      </c>
      <c r="E418" s="10">
        <v>33</v>
      </c>
      <c r="F418" s="11">
        <v>1910</v>
      </c>
      <c r="G418" s="10">
        <v>5</v>
      </c>
      <c r="H418" s="10">
        <v>1</v>
      </c>
      <c r="I418" s="11">
        <v>3404</v>
      </c>
      <c r="J418" s="11">
        <v>249037</v>
      </c>
      <c r="K418" s="11">
        <v>5648</v>
      </c>
      <c r="L418" s="11">
        <v>326914</v>
      </c>
      <c r="M418" s="10">
        <v>856</v>
      </c>
      <c r="N418" s="10">
        <v>171</v>
      </c>
      <c r="O418" s="11">
        <v>582626</v>
      </c>
    </row>
    <row r="419" spans="1:15" ht="11.25" customHeight="1" x14ac:dyDescent="0.2">
      <c r="A419" s="426"/>
      <c r="B419" s="7" t="s">
        <v>66</v>
      </c>
      <c r="C419" s="8" t="s">
        <v>59</v>
      </c>
      <c r="D419" s="11">
        <v>3413</v>
      </c>
      <c r="E419" s="10">
        <v>73</v>
      </c>
      <c r="F419" s="11">
        <v>4147</v>
      </c>
      <c r="G419" s="10">
        <v>23</v>
      </c>
      <c r="H419" s="10">
        <v>3</v>
      </c>
      <c r="I419" s="11">
        <v>7659</v>
      </c>
      <c r="J419" s="11">
        <v>723392</v>
      </c>
      <c r="K419" s="11">
        <v>15472</v>
      </c>
      <c r="L419" s="11">
        <v>878964</v>
      </c>
      <c r="M419" s="11">
        <v>4875</v>
      </c>
      <c r="N419" s="10">
        <v>636</v>
      </c>
      <c r="O419" s="11">
        <v>1623339</v>
      </c>
    </row>
    <row r="420" spans="1:15" ht="11.25" customHeight="1" x14ac:dyDescent="0.2">
      <c r="A420" s="427"/>
      <c r="B420" s="428" t="s">
        <v>46</v>
      </c>
      <c r="C420" s="428"/>
      <c r="D420" s="11">
        <v>17874</v>
      </c>
      <c r="E420" s="10">
        <v>558</v>
      </c>
      <c r="F420" s="11">
        <v>21276</v>
      </c>
      <c r="G420" s="10">
        <v>236</v>
      </c>
      <c r="H420" s="10">
        <v>53</v>
      </c>
      <c r="I420" s="14">
        <v>39997</v>
      </c>
      <c r="J420" s="11">
        <v>3722740</v>
      </c>
      <c r="K420" s="11">
        <v>97161</v>
      </c>
      <c r="L420" s="11">
        <v>4271331</v>
      </c>
      <c r="M420" s="11">
        <v>44301</v>
      </c>
      <c r="N420" s="11">
        <v>9193</v>
      </c>
      <c r="O420" s="16">
        <v>8144726</v>
      </c>
    </row>
    <row r="421" spans="1:15" ht="11.25" customHeight="1" x14ac:dyDescent="0.2">
      <c r="A421" s="425" t="s">
        <v>20</v>
      </c>
      <c r="B421" s="7" t="s">
        <v>57</v>
      </c>
      <c r="C421" s="8" t="s">
        <v>58</v>
      </c>
      <c r="D421" s="10">
        <v>2</v>
      </c>
      <c r="E421" s="9"/>
      <c r="F421" s="10">
        <v>17</v>
      </c>
      <c r="G421" s="9"/>
      <c r="H421" s="10">
        <v>14</v>
      </c>
      <c r="I421" s="10">
        <v>33</v>
      </c>
      <c r="J421" s="10">
        <v>991</v>
      </c>
      <c r="K421" s="9"/>
      <c r="L421" s="11">
        <v>8426</v>
      </c>
      <c r="M421" s="9"/>
      <c r="N421" s="11">
        <v>6939</v>
      </c>
      <c r="O421" s="11">
        <v>16356</v>
      </c>
    </row>
    <row r="422" spans="1:15" ht="11.25" customHeight="1" x14ac:dyDescent="0.2">
      <c r="A422" s="426"/>
      <c r="B422" s="7" t="s">
        <v>57</v>
      </c>
      <c r="C422" s="8" t="s">
        <v>59</v>
      </c>
      <c r="D422" s="10">
        <v>2</v>
      </c>
      <c r="E422" s="10">
        <v>2</v>
      </c>
      <c r="F422" s="10">
        <v>18</v>
      </c>
      <c r="G422" s="10">
        <v>1</v>
      </c>
      <c r="H422" s="10">
        <v>11</v>
      </c>
      <c r="I422" s="10">
        <v>34</v>
      </c>
      <c r="J422" s="10">
        <v>962</v>
      </c>
      <c r="K422" s="10">
        <v>962</v>
      </c>
      <c r="L422" s="11">
        <v>8654</v>
      </c>
      <c r="M422" s="10">
        <v>481</v>
      </c>
      <c r="N422" s="11">
        <v>5289</v>
      </c>
      <c r="O422" s="11">
        <v>16348</v>
      </c>
    </row>
    <row r="423" spans="1:15" ht="11.25" customHeight="1" x14ac:dyDescent="0.2">
      <c r="A423" s="426"/>
      <c r="B423" s="7" t="s">
        <v>60</v>
      </c>
      <c r="C423" s="8" t="s">
        <v>58</v>
      </c>
      <c r="D423" s="10">
        <v>9</v>
      </c>
      <c r="E423" s="10">
        <v>8</v>
      </c>
      <c r="F423" s="10">
        <v>230</v>
      </c>
      <c r="G423" s="9"/>
      <c r="H423" s="10">
        <v>172</v>
      </c>
      <c r="I423" s="10">
        <v>419</v>
      </c>
      <c r="J423" s="11">
        <v>4438</v>
      </c>
      <c r="K423" s="11">
        <v>3944</v>
      </c>
      <c r="L423" s="11">
        <v>113404</v>
      </c>
      <c r="M423" s="9"/>
      <c r="N423" s="11">
        <v>84807</v>
      </c>
      <c r="O423" s="11">
        <v>206593</v>
      </c>
    </row>
    <row r="424" spans="1:15" ht="11.25" customHeight="1" x14ac:dyDescent="0.2">
      <c r="A424" s="426"/>
      <c r="B424" s="7" t="s">
        <v>60</v>
      </c>
      <c r="C424" s="8" t="s">
        <v>59</v>
      </c>
      <c r="D424" s="10">
        <v>9</v>
      </c>
      <c r="E424" s="10">
        <v>13</v>
      </c>
      <c r="F424" s="10">
        <v>205</v>
      </c>
      <c r="G424" s="10">
        <v>3</v>
      </c>
      <c r="H424" s="10">
        <v>138</v>
      </c>
      <c r="I424" s="10">
        <v>368</v>
      </c>
      <c r="J424" s="11">
        <v>4326</v>
      </c>
      <c r="K424" s="11">
        <v>6249</v>
      </c>
      <c r="L424" s="11">
        <v>98548</v>
      </c>
      <c r="M424" s="11">
        <v>1442</v>
      </c>
      <c r="N424" s="11">
        <v>66339</v>
      </c>
      <c r="O424" s="11">
        <v>176904</v>
      </c>
    </row>
    <row r="425" spans="1:15" ht="11.25" customHeight="1" x14ac:dyDescent="0.2">
      <c r="A425" s="426"/>
      <c r="B425" s="7" t="s">
        <v>61</v>
      </c>
      <c r="C425" s="8" t="s">
        <v>58</v>
      </c>
      <c r="D425" s="10">
        <v>20</v>
      </c>
      <c r="E425" s="10">
        <v>61</v>
      </c>
      <c r="F425" s="10">
        <v>352</v>
      </c>
      <c r="G425" s="10">
        <v>4</v>
      </c>
      <c r="H425" s="10">
        <v>747</v>
      </c>
      <c r="I425" s="11">
        <v>1184</v>
      </c>
      <c r="J425" s="11">
        <v>6473</v>
      </c>
      <c r="K425" s="11">
        <v>19743</v>
      </c>
      <c r="L425" s="11">
        <v>113927</v>
      </c>
      <c r="M425" s="11">
        <v>1295</v>
      </c>
      <c r="N425" s="11">
        <v>241771</v>
      </c>
      <c r="O425" s="11">
        <v>383209</v>
      </c>
    </row>
    <row r="426" spans="1:15" ht="11.25" customHeight="1" x14ac:dyDescent="0.2">
      <c r="A426" s="426"/>
      <c r="B426" s="7" t="s">
        <v>61</v>
      </c>
      <c r="C426" s="8" t="s">
        <v>59</v>
      </c>
      <c r="D426" s="10">
        <v>26</v>
      </c>
      <c r="E426" s="10">
        <v>49</v>
      </c>
      <c r="F426" s="10">
        <v>331</v>
      </c>
      <c r="G426" s="10">
        <v>1</v>
      </c>
      <c r="H426" s="10">
        <v>679</v>
      </c>
      <c r="I426" s="11">
        <v>1086</v>
      </c>
      <c r="J426" s="11">
        <v>8868</v>
      </c>
      <c r="K426" s="11">
        <v>16712</v>
      </c>
      <c r="L426" s="11">
        <v>112893</v>
      </c>
      <c r="M426" s="10">
        <v>341</v>
      </c>
      <c r="N426" s="11">
        <v>231583</v>
      </c>
      <c r="O426" s="11">
        <v>370397</v>
      </c>
    </row>
    <row r="427" spans="1:15" ht="11.25" customHeight="1" x14ac:dyDescent="0.2">
      <c r="A427" s="426"/>
      <c r="B427" s="7" t="s">
        <v>62</v>
      </c>
      <c r="C427" s="8" t="s">
        <v>58</v>
      </c>
      <c r="D427" s="10">
        <v>2</v>
      </c>
      <c r="E427" s="10">
        <v>17</v>
      </c>
      <c r="F427" s="10">
        <v>63</v>
      </c>
      <c r="G427" s="10">
        <v>1</v>
      </c>
      <c r="H427" s="10">
        <v>120</v>
      </c>
      <c r="I427" s="10">
        <v>203</v>
      </c>
      <c r="J427" s="10">
        <v>222</v>
      </c>
      <c r="K427" s="11">
        <v>1891</v>
      </c>
      <c r="L427" s="11">
        <v>7006</v>
      </c>
      <c r="M427" s="10">
        <v>111</v>
      </c>
      <c r="N427" s="11">
        <v>13346</v>
      </c>
      <c r="O427" s="11">
        <v>22576</v>
      </c>
    </row>
    <row r="428" spans="1:15" ht="11.25" customHeight="1" x14ac:dyDescent="0.2">
      <c r="A428" s="426"/>
      <c r="B428" s="7" t="s">
        <v>62</v>
      </c>
      <c r="C428" s="8" t="s">
        <v>59</v>
      </c>
      <c r="D428" s="10">
        <v>2</v>
      </c>
      <c r="E428" s="10">
        <v>10</v>
      </c>
      <c r="F428" s="10">
        <v>56</v>
      </c>
      <c r="G428" s="9"/>
      <c r="H428" s="10">
        <v>98</v>
      </c>
      <c r="I428" s="10">
        <v>166</v>
      </c>
      <c r="J428" s="10">
        <v>405</v>
      </c>
      <c r="K428" s="11">
        <v>2025</v>
      </c>
      <c r="L428" s="11">
        <v>11340</v>
      </c>
      <c r="M428" s="9"/>
      <c r="N428" s="11">
        <v>19846</v>
      </c>
      <c r="O428" s="11">
        <v>33616</v>
      </c>
    </row>
    <row r="429" spans="1:15" ht="11.25" customHeight="1" x14ac:dyDescent="0.2">
      <c r="A429" s="426"/>
      <c r="B429" s="7" t="s">
        <v>63</v>
      </c>
      <c r="C429" s="8" t="s">
        <v>58</v>
      </c>
      <c r="D429" s="10">
        <v>146</v>
      </c>
      <c r="E429" s="10">
        <v>376</v>
      </c>
      <c r="F429" s="11">
        <v>1379</v>
      </c>
      <c r="G429" s="10">
        <v>22</v>
      </c>
      <c r="H429" s="11">
        <v>2640</v>
      </c>
      <c r="I429" s="11">
        <v>4563</v>
      </c>
      <c r="J429" s="11">
        <v>14871</v>
      </c>
      <c r="K429" s="11">
        <v>38297</v>
      </c>
      <c r="L429" s="11">
        <v>140456</v>
      </c>
      <c r="M429" s="11">
        <v>2241</v>
      </c>
      <c r="N429" s="11">
        <v>268893</v>
      </c>
      <c r="O429" s="11">
        <v>464758</v>
      </c>
    </row>
    <row r="430" spans="1:15" ht="11.25" customHeight="1" x14ac:dyDescent="0.2">
      <c r="A430" s="426"/>
      <c r="B430" s="7" t="s">
        <v>64</v>
      </c>
      <c r="C430" s="8" t="s">
        <v>59</v>
      </c>
      <c r="D430" s="10">
        <v>69</v>
      </c>
      <c r="E430" s="10">
        <v>258</v>
      </c>
      <c r="F430" s="11">
        <v>1062</v>
      </c>
      <c r="G430" s="10">
        <v>12</v>
      </c>
      <c r="H430" s="11">
        <v>2051</v>
      </c>
      <c r="I430" s="11">
        <v>3452</v>
      </c>
      <c r="J430" s="11">
        <v>14029</v>
      </c>
      <c r="K430" s="11">
        <v>52457</v>
      </c>
      <c r="L430" s="11">
        <v>215927</v>
      </c>
      <c r="M430" s="11">
        <v>2440</v>
      </c>
      <c r="N430" s="11">
        <v>417011</v>
      </c>
      <c r="O430" s="11">
        <v>701864</v>
      </c>
    </row>
    <row r="431" spans="1:15" ht="11.25" customHeight="1" x14ac:dyDescent="0.2">
      <c r="A431" s="426"/>
      <c r="B431" s="7" t="s">
        <v>65</v>
      </c>
      <c r="C431" s="8" t="s">
        <v>58</v>
      </c>
      <c r="D431" s="10">
        <v>12</v>
      </c>
      <c r="E431" s="10">
        <v>98</v>
      </c>
      <c r="F431" s="10">
        <v>470</v>
      </c>
      <c r="G431" s="9"/>
      <c r="H431" s="10">
        <v>895</v>
      </c>
      <c r="I431" s="11">
        <v>1475</v>
      </c>
      <c r="J431" s="11">
        <v>2185</v>
      </c>
      <c r="K431" s="11">
        <v>17847</v>
      </c>
      <c r="L431" s="11">
        <v>85593</v>
      </c>
      <c r="M431" s="9"/>
      <c r="N431" s="11">
        <v>162992</v>
      </c>
      <c r="O431" s="11">
        <v>268617</v>
      </c>
    </row>
    <row r="432" spans="1:15" ht="11.25" customHeight="1" x14ac:dyDescent="0.2">
      <c r="A432" s="426"/>
      <c r="B432" s="7" t="s">
        <v>66</v>
      </c>
      <c r="C432" s="8" t="s">
        <v>59</v>
      </c>
      <c r="D432" s="10">
        <v>17</v>
      </c>
      <c r="E432" s="10">
        <v>228</v>
      </c>
      <c r="F432" s="11">
        <v>1045</v>
      </c>
      <c r="G432" s="10">
        <v>3</v>
      </c>
      <c r="H432" s="11">
        <v>2024</v>
      </c>
      <c r="I432" s="11">
        <v>3317</v>
      </c>
      <c r="J432" s="11">
        <v>3834</v>
      </c>
      <c r="K432" s="11">
        <v>51418</v>
      </c>
      <c r="L432" s="11">
        <v>235665</v>
      </c>
      <c r="M432" s="10">
        <v>677</v>
      </c>
      <c r="N432" s="11">
        <v>456446</v>
      </c>
      <c r="O432" s="11">
        <v>748040</v>
      </c>
    </row>
    <row r="433" spans="1:15" ht="11.25" customHeight="1" x14ac:dyDescent="0.2">
      <c r="A433" s="427"/>
      <c r="B433" s="428" t="s">
        <v>46</v>
      </c>
      <c r="C433" s="428"/>
      <c r="D433" s="10">
        <v>316</v>
      </c>
      <c r="E433" s="11">
        <v>1120</v>
      </c>
      <c r="F433" s="11">
        <v>5228</v>
      </c>
      <c r="G433" s="10">
        <v>47</v>
      </c>
      <c r="H433" s="11">
        <v>9589</v>
      </c>
      <c r="I433" s="14">
        <v>16300</v>
      </c>
      <c r="J433" s="11">
        <v>61604</v>
      </c>
      <c r="K433" s="11">
        <v>211545</v>
      </c>
      <c r="L433" s="11">
        <v>1151839</v>
      </c>
      <c r="M433" s="11">
        <v>9028</v>
      </c>
      <c r="N433" s="11">
        <v>1975262</v>
      </c>
      <c r="O433" s="16">
        <v>3409278</v>
      </c>
    </row>
    <row r="434" spans="1:15" ht="11.25" customHeight="1" x14ac:dyDescent="0.2">
      <c r="A434" s="425" t="s">
        <v>21</v>
      </c>
      <c r="B434" s="7" t="s">
        <v>57</v>
      </c>
      <c r="C434" s="8" t="s">
        <v>58</v>
      </c>
      <c r="D434" s="9"/>
      <c r="E434" s="9"/>
      <c r="F434" s="10">
        <v>1</v>
      </c>
      <c r="G434" s="10">
        <v>19</v>
      </c>
      <c r="H434" s="9"/>
      <c r="I434" s="10">
        <v>20</v>
      </c>
      <c r="J434" s="9"/>
      <c r="K434" s="9"/>
      <c r="L434" s="10">
        <v>536</v>
      </c>
      <c r="M434" s="11">
        <v>10179</v>
      </c>
      <c r="N434" s="9"/>
      <c r="O434" s="11">
        <v>10715</v>
      </c>
    </row>
    <row r="435" spans="1:15" ht="11.25" customHeight="1" x14ac:dyDescent="0.2">
      <c r="A435" s="426"/>
      <c r="B435" s="7" t="s">
        <v>57</v>
      </c>
      <c r="C435" s="8" t="s">
        <v>59</v>
      </c>
      <c r="D435" s="9"/>
      <c r="E435" s="9"/>
      <c r="F435" s="10">
        <v>1</v>
      </c>
      <c r="G435" s="10">
        <v>20</v>
      </c>
      <c r="H435" s="9"/>
      <c r="I435" s="10">
        <v>21</v>
      </c>
      <c r="J435" s="9"/>
      <c r="K435" s="9"/>
      <c r="L435" s="10">
        <v>520</v>
      </c>
      <c r="M435" s="11">
        <v>10393</v>
      </c>
      <c r="N435" s="9"/>
      <c r="O435" s="11">
        <v>10913</v>
      </c>
    </row>
    <row r="436" spans="1:15" ht="11.25" customHeight="1" x14ac:dyDescent="0.2">
      <c r="A436" s="426"/>
      <c r="B436" s="7" t="s">
        <v>60</v>
      </c>
      <c r="C436" s="8" t="s">
        <v>58</v>
      </c>
      <c r="D436" s="10">
        <v>1</v>
      </c>
      <c r="E436" s="10">
        <v>3</v>
      </c>
      <c r="F436" s="10">
        <v>4</v>
      </c>
      <c r="G436" s="10">
        <v>236</v>
      </c>
      <c r="H436" s="10">
        <v>2</v>
      </c>
      <c r="I436" s="10">
        <v>246</v>
      </c>
      <c r="J436" s="10">
        <v>533</v>
      </c>
      <c r="K436" s="11">
        <v>1599</v>
      </c>
      <c r="L436" s="11">
        <v>2132</v>
      </c>
      <c r="M436" s="11">
        <v>125768</v>
      </c>
      <c r="N436" s="11">
        <v>1066</v>
      </c>
      <c r="O436" s="11">
        <v>131098</v>
      </c>
    </row>
    <row r="437" spans="1:15" ht="11.25" customHeight="1" x14ac:dyDescent="0.2">
      <c r="A437" s="426"/>
      <c r="B437" s="7" t="s">
        <v>60</v>
      </c>
      <c r="C437" s="8" t="s">
        <v>59</v>
      </c>
      <c r="D437" s="10">
        <v>1</v>
      </c>
      <c r="E437" s="10">
        <v>6</v>
      </c>
      <c r="F437" s="10">
        <v>3</v>
      </c>
      <c r="G437" s="10">
        <v>252</v>
      </c>
      <c r="H437" s="10">
        <v>4</v>
      </c>
      <c r="I437" s="10">
        <v>266</v>
      </c>
      <c r="J437" s="10">
        <v>520</v>
      </c>
      <c r="K437" s="11">
        <v>3117</v>
      </c>
      <c r="L437" s="11">
        <v>1559</v>
      </c>
      <c r="M437" s="11">
        <v>130933</v>
      </c>
      <c r="N437" s="11">
        <v>2078</v>
      </c>
      <c r="O437" s="11">
        <v>138207</v>
      </c>
    </row>
    <row r="438" spans="1:15" ht="11.25" customHeight="1" x14ac:dyDescent="0.2">
      <c r="A438" s="426"/>
      <c r="B438" s="7" t="s">
        <v>61</v>
      </c>
      <c r="C438" s="8" t="s">
        <v>58</v>
      </c>
      <c r="D438" s="10">
        <v>3</v>
      </c>
      <c r="E438" s="10">
        <v>13</v>
      </c>
      <c r="F438" s="10">
        <v>6</v>
      </c>
      <c r="G438" s="10">
        <v>796</v>
      </c>
      <c r="H438" s="10">
        <v>11</v>
      </c>
      <c r="I438" s="10">
        <v>829</v>
      </c>
      <c r="J438" s="11">
        <v>1049</v>
      </c>
      <c r="K438" s="11">
        <v>4548</v>
      </c>
      <c r="L438" s="11">
        <v>2099</v>
      </c>
      <c r="M438" s="11">
        <v>278454</v>
      </c>
      <c r="N438" s="11">
        <v>3848</v>
      </c>
      <c r="O438" s="11">
        <v>289998</v>
      </c>
    </row>
    <row r="439" spans="1:15" ht="11.25" customHeight="1" x14ac:dyDescent="0.2">
      <c r="A439" s="426"/>
      <c r="B439" s="7" t="s">
        <v>61</v>
      </c>
      <c r="C439" s="8" t="s">
        <v>59</v>
      </c>
      <c r="D439" s="10">
        <v>1</v>
      </c>
      <c r="E439" s="10">
        <v>17</v>
      </c>
      <c r="F439" s="10">
        <v>9</v>
      </c>
      <c r="G439" s="10">
        <v>817</v>
      </c>
      <c r="H439" s="10">
        <v>8</v>
      </c>
      <c r="I439" s="10">
        <v>852</v>
      </c>
      <c r="J439" s="10">
        <v>369</v>
      </c>
      <c r="K439" s="11">
        <v>6267</v>
      </c>
      <c r="L439" s="11">
        <v>3318</v>
      </c>
      <c r="M439" s="11">
        <v>301173</v>
      </c>
      <c r="N439" s="11">
        <v>2949</v>
      </c>
      <c r="O439" s="11">
        <v>314076</v>
      </c>
    </row>
    <row r="440" spans="1:15" ht="11.25" customHeight="1" x14ac:dyDescent="0.2">
      <c r="A440" s="426"/>
      <c r="B440" s="7" t="s">
        <v>62</v>
      </c>
      <c r="C440" s="8" t="s">
        <v>58</v>
      </c>
      <c r="D440" s="9"/>
      <c r="E440" s="10">
        <v>3</v>
      </c>
      <c r="F440" s="10">
        <v>4</v>
      </c>
      <c r="G440" s="10">
        <v>163</v>
      </c>
      <c r="H440" s="10">
        <v>2</v>
      </c>
      <c r="I440" s="10">
        <v>172</v>
      </c>
      <c r="J440" s="9"/>
      <c r="K440" s="10">
        <v>361</v>
      </c>
      <c r="L440" s="10">
        <v>481</v>
      </c>
      <c r="M440" s="11">
        <v>19593</v>
      </c>
      <c r="N440" s="10">
        <v>240</v>
      </c>
      <c r="O440" s="11">
        <v>20675</v>
      </c>
    </row>
    <row r="441" spans="1:15" ht="11.25" customHeight="1" x14ac:dyDescent="0.2">
      <c r="A441" s="426"/>
      <c r="B441" s="7" t="s">
        <v>62</v>
      </c>
      <c r="C441" s="8" t="s">
        <v>59</v>
      </c>
      <c r="D441" s="9"/>
      <c r="E441" s="10">
        <v>2</v>
      </c>
      <c r="F441" s="10">
        <v>4</v>
      </c>
      <c r="G441" s="10">
        <v>107</v>
      </c>
      <c r="H441" s="9"/>
      <c r="I441" s="10">
        <v>113</v>
      </c>
      <c r="J441" s="9"/>
      <c r="K441" s="10">
        <v>438</v>
      </c>
      <c r="L441" s="10">
        <v>875</v>
      </c>
      <c r="M441" s="11">
        <v>23419</v>
      </c>
      <c r="N441" s="9"/>
      <c r="O441" s="11">
        <v>24732</v>
      </c>
    </row>
    <row r="442" spans="1:15" ht="11.25" customHeight="1" x14ac:dyDescent="0.2">
      <c r="A442" s="426"/>
      <c r="B442" s="7" t="s">
        <v>63</v>
      </c>
      <c r="C442" s="8" t="s">
        <v>58</v>
      </c>
      <c r="D442" s="10">
        <v>26</v>
      </c>
      <c r="E442" s="10">
        <v>71</v>
      </c>
      <c r="F442" s="10">
        <v>67</v>
      </c>
      <c r="G442" s="11">
        <v>2725</v>
      </c>
      <c r="H442" s="10">
        <v>15</v>
      </c>
      <c r="I442" s="11">
        <v>2904</v>
      </c>
      <c r="J442" s="11">
        <v>2862</v>
      </c>
      <c r="K442" s="11">
        <v>7816</v>
      </c>
      <c r="L442" s="11">
        <v>7376</v>
      </c>
      <c r="M442" s="11">
        <v>299984</v>
      </c>
      <c r="N442" s="11">
        <v>1651</v>
      </c>
      <c r="O442" s="11">
        <v>319689</v>
      </c>
    </row>
    <row r="443" spans="1:15" ht="11.25" customHeight="1" x14ac:dyDescent="0.2">
      <c r="A443" s="426"/>
      <c r="B443" s="7" t="s">
        <v>64</v>
      </c>
      <c r="C443" s="8" t="s">
        <v>59</v>
      </c>
      <c r="D443" s="10">
        <v>16</v>
      </c>
      <c r="E443" s="10">
        <v>57</v>
      </c>
      <c r="F443" s="10">
        <v>32</v>
      </c>
      <c r="G443" s="11">
        <v>2182</v>
      </c>
      <c r="H443" s="10">
        <v>21</v>
      </c>
      <c r="I443" s="11">
        <v>2308</v>
      </c>
      <c r="J443" s="11">
        <v>3516</v>
      </c>
      <c r="K443" s="11">
        <v>12526</v>
      </c>
      <c r="L443" s="11">
        <v>7032</v>
      </c>
      <c r="M443" s="11">
        <v>479505</v>
      </c>
      <c r="N443" s="11">
        <v>4615</v>
      </c>
      <c r="O443" s="11">
        <v>507194</v>
      </c>
    </row>
    <row r="444" spans="1:15" ht="11.25" customHeight="1" x14ac:dyDescent="0.2">
      <c r="A444" s="426"/>
      <c r="B444" s="7" t="s">
        <v>65</v>
      </c>
      <c r="C444" s="8" t="s">
        <v>58</v>
      </c>
      <c r="D444" s="10">
        <v>1</v>
      </c>
      <c r="E444" s="10">
        <v>21</v>
      </c>
      <c r="F444" s="10">
        <v>10</v>
      </c>
      <c r="G444" s="11">
        <v>1022</v>
      </c>
      <c r="H444" s="10">
        <v>5</v>
      </c>
      <c r="I444" s="11">
        <v>1059</v>
      </c>
      <c r="J444" s="10">
        <v>197</v>
      </c>
      <c r="K444" s="11">
        <v>4133</v>
      </c>
      <c r="L444" s="11">
        <v>1968</v>
      </c>
      <c r="M444" s="11">
        <v>201164</v>
      </c>
      <c r="N444" s="10">
        <v>984</v>
      </c>
      <c r="O444" s="11">
        <v>208446</v>
      </c>
    </row>
    <row r="445" spans="1:15" ht="11.25" customHeight="1" x14ac:dyDescent="0.2">
      <c r="A445" s="426"/>
      <c r="B445" s="7" t="s">
        <v>66</v>
      </c>
      <c r="C445" s="8" t="s">
        <v>59</v>
      </c>
      <c r="D445" s="10">
        <v>4</v>
      </c>
      <c r="E445" s="10">
        <v>58</v>
      </c>
      <c r="F445" s="10">
        <v>9</v>
      </c>
      <c r="G445" s="11">
        <v>2287</v>
      </c>
      <c r="H445" s="10">
        <v>9</v>
      </c>
      <c r="I445" s="11">
        <v>2367</v>
      </c>
      <c r="J445" s="10">
        <v>975</v>
      </c>
      <c r="K445" s="11">
        <v>14137</v>
      </c>
      <c r="L445" s="11">
        <v>2194</v>
      </c>
      <c r="M445" s="11">
        <v>557444</v>
      </c>
      <c r="N445" s="11">
        <v>2194</v>
      </c>
      <c r="O445" s="11">
        <v>576944</v>
      </c>
    </row>
    <row r="446" spans="1:15" ht="11.25" customHeight="1" x14ac:dyDescent="0.2">
      <c r="A446" s="427"/>
      <c r="B446" s="428" t="s">
        <v>46</v>
      </c>
      <c r="C446" s="428"/>
      <c r="D446" s="10">
        <v>53</v>
      </c>
      <c r="E446" s="10">
        <v>251</v>
      </c>
      <c r="F446" s="10">
        <v>150</v>
      </c>
      <c r="G446" s="11">
        <v>10626</v>
      </c>
      <c r="H446" s="10">
        <v>77</v>
      </c>
      <c r="I446" s="14">
        <v>11157</v>
      </c>
      <c r="J446" s="11">
        <v>10021</v>
      </c>
      <c r="K446" s="11">
        <v>54942</v>
      </c>
      <c r="L446" s="11">
        <v>30090</v>
      </c>
      <c r="M446" s="11">
        <v>2438009</v>
      </c>
      <c r="N446" s="11">
        <v>19625</v>
      </c>
      <c r="O446" s="16">
        <v>2552687</v>
      </c>
    </row>
    <row r="447" spans="1:15" ht="11.25" customHeight="1" x14ac:dyDescent="0.2">
      <c r="A447" s="425" t="s">
        <v>22</v>
      </c>
      <c r="B447" s="7" t="s">
        <v>57</v>
      </c>
      <c r="C447" s="8" t="s">
        <v>58</v>
      </c>
      <c r="D447" s="10">
        <v>1</v>
      </c>
      <c r="E447" s="10">
        <v>88</v>
      </c>
      <c r="F447" s="10">
        <v>39</v>
      </c>
      <c r="G447" s="9"/>
      <c r="H447" s="9"/>
      <c r="I447" s="10">
        <v>128</v>
      </c>
      <c r="J447" s="10">
        <v>466</v>
      </c>
      <c r="K447" s="11">
        <v>40994</v>
      </c>
      <c r="L447" s="11">
        <v>18168</v>
      </c>
      <c r="M447" s="9"/>
      <c r="N447" s="9"/>
      <c r="O447" s="11">
        <v>59628</v>
      </c>
    </row>
    <row r="448" spans="1:15" ht="11.25" customHeight="1" x14ac:dyDescent="0.2">
      <c r="A448" s="426"/>
      <c r="B448" s="7" t="s">
        <v>57</v>
      </c>
      <c r="C448" s="8" t="s">
        <v>59</v>
      </c>
      <c r="D448" s="10">
        <v>1</v>
      </c>
      <c r="E448" s="10">
        <v>97</v>
      </c>
      <c r="F448" s="10">
        <v>29</v>
      </c>
      <c r="G448" s="9"/>
      <c r="H448" s="9"/>
      <c r="I448" s="10">
        <v>127</v>
      </c>
      <c r="J448" s="10">
        <v>452</v>
      </c>
      <c r="K448" s="11">
        <v>43831</v>
      </c>
      <c r="L448" s="11">
        <v>13104</v>
      </c>
      <c r="M448" s="9"/>
      <c r="N448" s="9"/>
      <c r="O448" s="11">
        <v>57387</v>
      </c>
    </row>
    <row r="449" spans="1:15" ht="11.25" customHeight="1" x14ac:dyDescent="0.2">
      <c r="A449" s="426"/>
      <c r="B449" s="7" t="s">
        <v>60</v>
      </c>
      <c r="C449" s="8" t="s">
        <v>58</v>
      </c>
      <c r="D449" s="10">
        <v>17</v>
      </c>
      <c r="E449" s="10">
        <v>565</v>
      </c>
      <c r="F449" s="10">
        <v>227</v>
      </c>
      <c r="G449" s="10">
        <v>3</v>
      </c>
      <c r="H449" s="9"/>
      <c r="I449" s="10">
        <v>812</v>
      </c>
      <c r="J449" s="11">
        <v>7878</v>
      </c>
      <c r="K449" s="11">
        <v>261823</v>
      </c>
      <c r="L449" s="11">
        <v>105193</v>
      </c>
      <c r="M449" s="11">
        <v>1390</v>
      </c>
      <c r="N449" s="9"/>
      <c r="O449" s="11">
        <v>376284</v>
      </c>
    </row>
    <row r="450" spans="1:15" ht="11.25" customHeight="1" x14ac:dyDescent="0.2">
      <c r="A450" s="426"/>
      <c r="B450" s="7" t="s">
        <v>60</v>
      </c>
      <c r="C450" s="8" t="s">
        <v>59</v>
      </c>
      <c r="D450" s="10">
        <v>15</v>
      </c>
      <c r="E450" s="10">
        <v>511</v>
      </c>
      <c r="F450" s="10">
        <v>232</v>
      </c>
      <c r="G450" s="10">
        <v>3</v>
      </c>
      <c r="H450" s="9"/>
      <c r="I450" s="10">
        <v>761</v>
      </c>
      <c r="J450" s="11">
        <v>6777</v>
      </c>
      <c r="K450" s="11">
        <v>230872</v>
      </c>
      <c r="L450" s="11">
        <v>104819</v>
      </c>
      <c r="M450" s="11">
        <v>1355</v>
      </c>
      <c r="N450" s="9"/>
      <c r="O450" s="11">
        <v>343823</v>
      </c>
    </row>
    <row r="451" spans="1:15" ht="11.25" customHeight="1" x14ac:dyDescent="0.2">
      <c r="A451" s="426"/>
      <c r="B451" s="7" t="s">
        <v>61</v>
      </c>
      <c r="C451" s="8" t="s">
        <v>58</v>
      </c>
      <c r="D451" s="10">
        <v>24</v>
      </c>
      <c r="E451" s="11">
        <v>1717</v>
      </c>
      <c r="F451" s="10">
        <v>868</v>
      </c>
      <c r="G451" s="10">
        <v>20</v>
      </c>
      <c r="H451" s="10">
        <v>3</v>
      </c>
      <c r="I451" s="11">
        <v>2632</v>
      </c>
      <c r="J451" s="11">
        <v>7301</v>
      </c>
      <c r="K451" s="11">
        <v>522291</v>
      </c>
      <c r="L451" s="11">
        <v>264035</v>
      </c>
      <c r="M451" s="11">
        <v>6084</v>
      </c>
      <c r="N451" s="10">
        <v>913</v>
      </c>
      <c r="O451" s="11">
        <v>800624</v>
      </c>
    </row>
    <row r="452" spans="1:15" ht="11.25" customHeight="1" x14ac:dyDescent="0.2">
      <c r="A452" s="426"/>
      <c r="B452" s="7" t="s">
        <v>61</v>
      </c>
      <c r="C452" s="8" t="s">
        <v>59</v>
      </c>
      <c r="D452" s="10">
        <v>42</v>
      </c>
      <c r="E452" s="11">
        <v>1560</v>
      </c>
      <c r="F452" s="10">
        <v>842</v>
      </c>
      <c r="G452" s="10">
        <v>6</v>
      </c>
      <c r="H452" s="9"/>
      <c r="I452" s="11">
        <v>2450</v>
      </c>
      <c r="J452" s="11">
        <v>13463</v>
      </c>
      <c r="K452" s="11">
        <v>500058</v>
      </c>
      <c r="L452" s="11">
        <v>269903</v>
      </c>
      <c r="M452" s="11">
        <v>1923</v>
      </c>
      <c r="N452" s="9"/>
      <c r="O452" s="11">
        <v>785347</v>
      </c>
    </row>
    <row r="453" spans="1:15" ht="11.25" customHeight="1" x14ac:dyDescent="0.2">
      <c r="A453" s="426"/>
      <c r="B453" s="7" t="s">
        <v>62</v>
      </c>
      <c r="C453" s="8" t="s">
        <v>58</v>
      </c>
      <c r="D453" s="10">
        <v>3</v>
      </c>
      <c r="E453" s="10">
        <v>286</v>
      </c>
      <c r="F453" s="10">
        <v>150</v>
      </c>
      <c r="G453" s="10">
        <v>3</v>
      </c>
      <c r="H453" s="9"/>
      <c r="I453" s="10">
        <v>442</v>
      </c>
      <c r="J453" s="10">
        <v>314</v>
      </c>
      <c r="K453" s="11">
        <v>29894</v>
      </c>
      <c r="L453" s="11">
        <v>15679</v>
      </c>
      <c r="M453" s="10">
        <v>314</v>
      </c>
      <c r="N453" s="9"/>
      <c r="O453" s="11">
        <v>46201</v>
      </c>
    </row>
    <row r="454" spans="1:15" ht="11.25" customHeight="1" x14ac:dyDescent="0.2">
      <c r="A454" s="426"/>
      <c r="B454" s="7" t="s">
        <v>62</v>
      </c>
      <c r="C454" s="8" t="s">
        <v>59</v>
      </c>
      <c r="D454" s="10">
        <v>4</v>
      </c>
      <c r="E454" s="10">
        <v>240</v>
      </c>
      <c r="F454" s="10">
        <v>115</v>
      </c>
      <c r="G454" s="10">
        <v>2</v>
      </c>
      <c r="H454" s="10">
        <v>1</v>
      </c>
      <c r="I454" s="10">
        <v>362</v>
      </c>
      <c r="J454" s="10">
        <v>761</v>
      </c>
      <c r="K454" s="11">
        <v>45678</v>
      </c>
      <c r="L454" s="11">
        <v>21887</v>
      </c>
      <c r="M454" s="10">
        <v>381</v>
      </c>
      <c r="N454" s="10">
        <v>190</v>
      </c>
      <c r="O454" s="11">
        <v>68897</v>
      </c>
    </row>
    <row r="455" spans="1:15" ht="11.25" customHeight="1" x14ac:dyDescent="0.2">
      <c r="A455" s="426"/>
      <c r="B455" s="7" t="s">
        <v>63</v>
      </c>
      <c r="C455" s="8" t="s">
        <v>58</v>
      </c>
      <c r="D455" s="10">
        <v>148</v>
      </c>
      <c r="E455" s="11">
        <v>5330</v>
      </c>
      <c r="F455" s="11">
        <v>1759</v>
      </c>
      <c r="G455" s="10">
        <v>166</v>
      </c>
      <c r="H455" s="10">
        <v>10</v>
      </c>
      <c r="I455" s="11">
        <v>7413</v>
      </c>
      <c r="J455" s="11">
        <v>14168</v>
      </c>
      <c r="K455" s="11">
        <v>510224</v>
      </c>
      <c r="L455" s="11">
        <v>168384</v>
      </c>
      <c r="M455" s="11">
        <v>15891</v>
      </c>
      <c r="N455" s="10">
        <v>957</v>
      </c>
      <c r="O455" s="11">
        <v>709624</v>
      </c>
    </row>
    <row r="456" spans="1:15" ht="11.25" customHeight="1" x14ac:dyDescent="0.2">
      <c r="A456" s="426"/>
      <c r="B456" s="7" t="s">
        <v>64</v>
      </c>
      <c r="C456" s="8" t="s">
        <v>59</v>
      </c>
      <c r="D456" s="10">
        <v>109</v>
      </c>
      <c r="E456" s="11">
        <v>4399</v>
      </c>
      <c r="F456" s="11">
        <v>1923</v>
      </c>
      <c r="G456" s="10">
        <v>101</v>
      </c>
      <c r="H456" s="10">
        <v>9</v>
      </c>
      <c r="I456" s="11">
        <v>6541</v>
      </c>
      <c r="J456" s="11">
        <v>20829</v>
      </c>
      <c r="K456" s="11">
        <v>840610</v>
      </c>
      <c r="L456" s="11">
        <v>367468</v>
      </c>
      <c r="M456" s="11">
        <v>19300</v>
      </c>
      <c r="N456" s="11">
        <v>1720</v>
      </c>
      <c r="O456" s="11">
        <v>1249927</v>
      </c>
    </row>
    <row r="457" spans="1:15" ht="11.25" customHeight="1" x14ac:dyDescent="0.2">
      <c r="A457" s="426"/>
      <c r="B457" s="7" t="s">
        <v>65</v>
      </c>
      <c r="C457" s="8" t="s">
        <v>58</v>
      </c>
      <c r="D457" s="10">
        <v>26</v>
      </c>
      <c r="E457" s="11">
        <v>1630</v>
      </c>
      <c r="F457" s="10">
        <v>508</v>
      </c>
      <c r="G457" s="10">
        <v>5</v>
      </c>
      <c r="H457" s="10">
        <v>3</v>
      </c>
      <c r="I457" s="11">
        <v>2172</v>
      </c>
      <c r="J457" s="11">
        <v>4450</v>
      </c>
      <c r="K457" s="11">
        <v>278990</v>
      </c>
      <c r="L457" s="11">
        <v>86949</v>
      </c>
      <c r="M457" s="10">
        <v>856</v>
      </c>
      <c r="N457" s="10">
        <v>513</v>
      </c>
      <c r="O457" s="11">
        <v>371758</v>
      </c>
    </row>
    <row r="458" spans="1:15" ht="11.25" customHeight="1" x14ac:dyDescent="0.2">
      <c r="A458" s="426"/>
      <c r="B458" s="7" t="s">
        <v>66</v>
      </c>
      <c r="C458" s="8" t="s">
        <v>59</v>
      </c>
      <c r="D458" s="10">
        <v>14</v>
      </c>
      <c r="E458" s="11">
        <v>3617</v>
      </c>
      <c r="F458" s="11">
        <v>1388</v>
      </c>
      <c r="G458" s="10">
        <v>18</v>
      </c>
      <c r="H458" s="10">
        <v>4</v>
      </c>
      <c r="I458" s="11">
        <v>5041</v>
      </c>
      <c r="J458" s="11">
        <v>2967</v>
      </c>
      <c r="K458" s="11">
        <v>766630</v>
      </c>
      <c r="L458" s="11">
        <v>294189</v>
      </c>
      <c r="M458" s="11">
        <v>3815</v>
      </c>
      <c r="N458" s="10">
        <v>848</v>
      </c>
      <c r="O458" s="11">
        <v>1068449</v>
      </c>
    </row>
    <row r="459" spans="1:15" ht="11.25" customHeight="1" x14ac:dyDescent="0.2">
      <c r="A459" s="427"/>
      <c r="B459" s="428" t="s">
        <v>46</v>
      </c>
      <c r="C459" s="428"/>
      <c r="D459" s="10">
        <v>404</v>
      </c>
      <c r="E459" s="11">
        <v>20040</v>
      </c>
      <c r="F459" s="11">
        <v>8080</v>
      </c>
      <c r="G459" s="10">
        <v>327</v>
      </c>
      <c r="H459" s="10">
        <v>30</v>
      </c>
      <c r="I459" s="14">
        <v>28881</v>
      </c>
      <c r="J459" s="11">
        <v>79826</v>
      </c>
      <c r="K459" s="11">
        <v>4071895</v>
      </c>
      <c r="L459" s="11">
        <v>1729778</v>
      </c>
      <c r="M459" s="11">
        <v>51309</v>
      </c>
      <c r="N459" s="11">
        <v>5141</v>
      </c>
      <c r="O459" s="16">
        <v>5937949</v>
      </c>
    </row>
    <row r="460" spans="1:15" ht="11.25" customHeight="1" x14ac:dyDescent="0.2">
      <c r="A460" s="425" t="s">
        <v>23</v>
      </c>
      <c r="B460" s="7" t="s">
        <v>57</v>
      </c>
      <c r="C460" s="8" t="s">
        <v>58</v>
      </c>
      <c r="D460" s="10">
        <v>4</v>
      </c>
      <c r="E460" s="10">
        <v>1</v>
      </c>
      <c r="F460" s="10">
        <v>107</v>
      </c>
      <c r="G460" s="9"/>
      <c r="H460" s="10">
        <v>31</v>
      </c>
      <c r="I460" s="10">
        <v>143</v>
      </c>
      <c r="J460" s="11">
        <v>1863</v>
      </c>
      <c r="K460" s="10">
        <v>466</v>
      </c>
      <c r="L460" s="11">
        <v>49845</v>
      </c>
      <c r="M460" s="9"/>
      <c r="N460" s="11">
        <v>14441</v>
      </c>
      <c r="O460" s="11">
        <v>66615</v>
      </c>
    </row>
    <row r="461" spans="1:15" ht="11.25" customHeight="1" x14ac:dyDescent="0.2">
      <c r="A461" s="426"/>
      <c r="B461" s="7" t="s">
        <v>57</v>
      </c>
      <c r="C461" s="8" t="s">
        <v>59</v>
      </c>
      <c r="D461" s="10">
        <v>2</v>
      </c>
      <c r="E461" s="10">
        <v>1</v>
      </c>
      <c r="F461" s="10">
        <v>108</v>
      </c>
      <c r="G461" s="9"/>
      <c r="H461" s="10">
        <v>44</v>
      </c>
      <c r="I461" s="10">
        <v>155</v>
      </c>
      <c r="J461" s="10">
        <v>904</v>
      </c>
      <c r="K461" s="10">
        <v>452</v>
      </c>
      <c r="L461" s="11">
        <v>48801</v>
      </c>
      <c r="M461" s="9"/>
      <c r="N461" s="11">
        <v>19882</v>
      </c>
      <c r="O461" s="11">
        <v>70039</v>
      </c>
    </row>
    <row r="462" spans="1:15" ht="11.25" customHeight="1" x14ac:dyDescent="0.2">
      <c r="A462" s="426"/>
      <c r="B462" s="7" t="s">
        <v>60</v>
      </c>
      <c r="C462" s="8" t="s">
        <v>58</v>
      </c>
      <c r="D462" s="10">
        <v>32</v>
      </c>
      <c r="E462" s="10">
        <v>7</v>
      </c>
      <c r="F462" s="10">
        <v>489</v>
      </c>
      <c r="G462" s="10">
        <v>11</v>
      </c>
      <c r="H462" s="10">
        <v>376</v>
      </c>
      <c r="I462" s="10">
        <v>915</v>
      </c>
      <c r="J462" s="11">
        <v>14829</v>
      </c>
      <c r="K462" s="11">
        <v>3244</v>
      </c>
      <c r="L462" s="11">
        <v>226605</v>
      </c>
      <c r="M462" s="11">
        <v>5097</v>
      </c>
      <c r="N462" s="11">
        <v>174240</v>
      </c>
      <c r="O462" s="11">
        <v>424015</v>
      </c>
    </row>
    <row r="463" spans="1:15" ht="11.25" customHeight="1" x14ac:dyDescent="0.2">
      <c r="A463" s="426"/>
      <c r="B463" s="7" t="s">
        <v>60</v>
      </c>
      <c r="C463" s="8" t="s">
        <v>59</v>
      </c>
      <c r="D463" s="10">
        <v>23</v>
      </c>
      <c r="E463" s="10">
        <v>5</v>
      </c>
      <c r="F463" s="10">
        <v>440</v>
      </c>
      <c r="G463" s="10">
        <v>11</v>
      </c>
      <c r="H463" s="10">
        <v>341</v>
      </c>
      <c r="I463" s="10">
        <v>820</v>
      </c>
      <c r="J463" s="11">
        <v>10391</v>
      </c>
      <c r="K463" s="11">
        <v>2259</v>
      </c>
      <c r="L463" s="11">
        <v>198794</v>
      </c>
      <c r="M463" s="11">
        <v>4970</v>
      </c>
      <c r="N463" s="11">
        <v>154065</v>
      </c>
      <c r="O463" s="11">
        <v>370479</v>
      </c>
    </row>
    <row r="464" spans="1:15" ht="11.25" customHeight="1" x14ac:dyDescent="0.2">
      <c r="A464" s="426"/>
      <c r="B464" s="7" t="s">
        <v>61</v>
      </c>
      <c r="C464" s="8" t="s">
        <v>58</v>
      </c>
      <c r="D464" s="10">
        <v>48</v>
      </c>
      <c r="E464" s="10">
        <v>21</v>
      </c>
      <c r="F464" s="11">
        <v>1701</v>
      </c>
      <c r="G464" s="10">
        <v>40</v>
      </c>
      <c r="H464" s="11">
        <v>1023</v>
      </c>
      <c r="I464" s="11">
        <v>2833</v>
      </c>
      <c r="J464" s="11">
        <v>14601</v>
      </c>
      <c r="K464" s="11">
        <v>6388</v>
      </c>
      <c r="L464" s="11">
        <v>517424</v>
      </c>
      <c r="M464" s="11">
        <v>12168</v>
      </c>
      <c r="N464" s="11">
        <v>311185</v>
      </c>
      <c r="O464" s="11">
        <v>861766</v>
      </c>
    </row>
    <row r="465" spans="1:15" ht="11.25" customHeight="1" x14ac:dyDescent="0.2">
      <c r="A465" s="426"/>
      <c r="B465" s="7" t="s">
        <v>61</v>
      </c>
      <c r="C465" s="8" t="s">
        <v>59</v>
      </c>
      <c r="D465" s="10">
        <v>38</v>
      </c>
      <c r="E465" s="10">
        <v>19</v>
      </c>
      <c r="F465" s="11">
        <v>1556</v>
      </c>
      <c r="G465" s="10">
        <v>32</v>
      </c>
      <c r="H465" s="10">
        <v>945</v>
      </c>
      <c r="I465" s="11">
        <v>2590</v>
      </c>
      <c r="J465" s="11">
        <v>12181</v>
      </c>
      <c r="K465" s="11">
        <v>6090</v>
      </c>
      <c r="L465" s="11">
        <v>498776</v>
      </c>
      <c r="M465" s="11">
        <v>10258</v>
      </c>
      <c r="N465" s="11">
        <v>302920</v>
      </c>
      <c r="O465" s="11">
        <v>830225</v>
      </c>
    </row>
    <row r="466" spans="1:15" ht="11.25" customHeight="1" x14ac:dyDescent="0.2">
      <c r="A466" s="426"/>
      <c r="B466" s="7" t="s">
        <v>62</v>
      </c>
      <c r="C466" s="8" t="s">
        <v>58</v>
      </c>
      <c r="D466" s="10">
        <v>1</v>
      </c>
      <c r="E466" s="10">
        <v>2</v>
      </c>
      <c r="F466" s="10">
        <v>250</v>
      </c>
      <c r="G466" s="10">
        <v>8</v>
      </c>
      <c r="H466" s="10">
        <v>155</v>
      </c>
      <c r="I466" s="10">
        <v>416</v>
      </c>
      <c r="J466" s="10">
        <v>105</v>
      </c>
      <c r="K466" s="10">
        <v>209</v>
      </c>
      <c r="L466" s="11">
        <v>26131</v>
      </c>
      <c r="M466" s="10">
        <v>836</v>
      </c>
      <c r="N466" s="11">
        <v>16201</v>
      </c>
      <c r="O466" s="11">
        <v>43482</v>
      </c>
    </row>
    <row r="467" spans="1:15" ht="11.25" customHeight="1" x14ac:dyDescent="0.2">
      <c r="A467" s="426"/>
      <c r="B467" s="7" t="s">
        <v>62</v>
      </c>
      <c r="C467" s="8" t="s">
        <v>59</v>
      </c>
      <c r="D467" s="10">
        <v>7</v>
      </c>
      <c r="E467" s="10">
        <v>3</v>
      </c>
      <c r="F467" s="10">
        <v>182</v>
      </c>
      <c r="G467" s="10">
        <v>6</v>
      </c>
      <c r="H467" s="10">
        <v>100</v>
      </c>
      <c r="I467" s="10">
        <v>298</v>
      </c>
      <c r="J467" s="11">
        <v>1332</v>
      </c>
      <c r="K467" s="10">
        <v>571</v>
      </c>
      <c r="L467" s="11">
        <v>34639</v>
      </c>
      <c r="M467" s="11">
        <v>1142</v>
      </c>
      <c r="N467" s="11">
        <v>19032</v>
      </c>
      <c r="O467" s="11">
        <v>56716</v>
      </c>
    </row>
    <row r="468" spans="1:15" ht="11.25" customHeight="1" x14ac:dyDescent="0.2">
      <c r="A468" s="426"/>
      <c r="B468" s="7" t="s">
        <v>63</v>
      </c>
      <c r="C468" s="8" t="s">
        <v>58</v>
      </c>
      <c r="D468" s="10">
        <v>184</v>
      </c>
      <c r="E468" s="10">
        <v>146</v>
      </c>
      <c r="F468" s="11">
        <v>4778</v>
      </c>
      <c r="G468" s="10">
        <v>112</v>
      </c>
      <c r="H468" s="11">
        <v>3328</v>
      </c>
      <c r="I468" s="11">
        <v>8548</v>
      </c>
      <c r="J468" s="11">
        <v>17614</v>
      </c>
      <c r="K468" s="11">
        <v>13976</v>
      </c>
      <c r="L468" s="11">
        <v>457383</v>
      </c>
      <c r="M468" s="11">
        <v>10721</v>
      </c>
      <c r="N468" s="11">
        <v>318579</v>
      </c>
      <c r="O468" s="11">
        <v>818273</v>
      </c>
    </row>
    <row r="469" spans="1:15" ht="11.25" customHeight="1" x14ac:dyDescent="0.2">
      <c r="A469" s="426"/>
      <c r="B469" s="7" t="s">
        <v>64</v>
      </c>
      <c r="C469" s="8" t="s">
        <v>59</v>
      </c>
      <c r="D469" s="10">
        <v>142</v>
      </c>
      <c r="E469" s="10">
        <v>53</v>
      </c>
      <c r="F469" s="11">
        <v>4172</v>
      </c>
      <c r="G469" s="10">
        <v>93</v>
      </c>
      <c r="H469" s="11">
        <v>2620</v>
      </c>
      <c r="I469" s="11">
        <v>7080</v>
      </c>
      <c r="J469" s="11">
        <v>27135</v>
      </c>
      <c r="K469" s="11">
        <v>10128</v>
      </c>
      <c r="L469" s="11">
        <v>797232</v>
      </c>
      <c r="M469" s="11">
        <v>17771</v>
      </c>
      <c r="N469" s="11">
        <v>500659</v>
      </c>
      <c r="O469" s="11">
        <v>1352925</v>
      </c>
    </row>
    <row r="470" spans="1:15" ht="11.25" customHeight="1" x14ac:dyDescent="0.2">
      <c r="A470" s="426"/>
      <c r="B470" s="7" t="s">
        <v>65</v>
      </c>
      <c r="C470" s="8" t="s">
        <v>58</v>
      </c>
      <c r="D470" s="10">
        <v>20</v>
      </c>
      <c r="E470" s="10">
        <v>16</v>
      </c>
      <c r="F470" s="11">
        <v>1599</v>
      </c>
      <c r="G470" s="10">
        <v>47</v>
      </c>
      <c r="H470" s="11">
        <v>1208</v>
      </c>
      <c r="I470" s="11">
        <v>2890</v>
      </c>
      <c r="J470" s="11">
        <v>3423</v>
      </c>
      <c r="K470" s="11">
        <v>2739</v>
      </c>
      <c r="L470" s="11">
        <v>273684</v>
      </c>
      <c r="M470" s="11">
        <v>8044</v>
      </c>
      <c r="N470" s="11">
        <v>206760</v>
      </c>
      <c r="O470" s="11">
        <v>494650</v>
      </c>
    </row>
    <row r="471" spans="1:15" ht="11.25" customHeight="1" x14ac:dyDescent="0.2">
      <c r="A471" s="426"/>
      <c r="B471" s="7" t="s">
        <v>66</v>
      </c>
      <c r="C471" s="8" t="s">
        <v>59</v>
      </c>
      <c r="D471" s="10">
        <v>35</v>
      </c>
      <c r="E471" s="10">
        <v>22</v>
      </c>
      <c r="F471" s="11">
        <v>3562</v>
      </c>
      <c r="G471" s="10">
        <v>113</v>
      </c>
      <c r="H471" s="11">
        <v>2551</v>
      </c>
      <c r="I471" s="11">
        <v>6283</v>
      </c>
      <c r="J471" s="11">
        <v>7418</v>
      </c>
      <c r="K471" s="11">
        <v>4663</v>
      </c>
      <c r="L471" s="11">
        <v>754972</v>
      </c>
      <c r="M471" s="11">
        <v>23951</v>
      </c>
      <c r="N471" s="11">
        <v>540689</v>
      </c>
      <c r="O471" s="11">
        <v>1331693</v>
      </c>
    </row>
    <row r="472" spans="1:15" ht="11.25" customHeight="1" x14ac:dyDescent="0.2">
      <c r="A472" s="427"/>
      <c r="B472" s="428" t="s">
        <v>46</v>
      </c>
      <c r="C472" s="428"/>
      <c r="D472" s="10">
        <v>536</v>
      </c>
      <c r="E472" s="10">
        <v>296</v>
      </c>
      <c r="F472" s="11">
        <v>18944</v>
      </c>
      <c r="G472" s="10">
        <v>473</v>
      </c>
      <c r="H472" s="11">
        <v>12722</v>
      </c>
      <c r="I472" s="14">
        <v>32971</v>
      </c>
      <c r="J472" s="11">
        <v>111796</v>
      </c>
      <c r="K472" s="11">
        <v>51185</v>
      </c>
      <c r="L472" s="11">
        <v>3884286</v>
      </c>
      <c r="M472" s="11">
        <v>94958</v>
      </c>
      <c r="N472" s="11">
        <v>2578653</v>
      </c>
      <c r="O472" s="16">
        <v>6720878</v>
      </c>
    </row>
    <row r="473" spans="1:15" ht="11.25" customHeight="1" x14ac:dyDescent="0.2">
      <c r="A473" s="425" t="s">
        <v>24</v>
      </c>
      <c r="B473" s="7" t="s">
        <v>57</v>
      </c>
      <c r="C473" s="8" t="s">
        <v>58</v>
      </c>
      <c r="D473" s="10">
        <v>84</v>
      </c>
      <c r="E473" s="10">
        <v>2</v>
      </c>
      <c r="F473" s="10">
        <v>1</v>
      </c>
      <c r="G473" s="9"/>
      <c r="H473" s="9"/>
      <c r="I473" s="10">
        <v>87</v>
      </c>
      <c r="J473" s="11">
        <v>39522</v>
      </c>
      <c r="K473" s="10">
        <v>941</v>
      </c>
      <c r="L473" s="10">
        <v>471</v>
      </c>
      <c r="M473" s="9"/>
      <c r="N473" s="9"/>
      <c r="O473" s="11">
        <v>40934</v>
      </c>
    </row>
    <row r="474" spans="1:15" ht="11.25" customHeight="1" x14ac:dyDescent="0.2">
      <c r="A474" s="426"/>
      <c r="B474" s="7" t="s">
        <v>57</v>
      </c>
      <c r="C474" s="8" t="s">
        <v>59</v>
      </c>
      <c r="D474" s="10">
        <v>89</v>
      </c>
      <c r="E474" s="9"/>
      <c r="F474" s="9"/>
      <c r="G474" s="9"/>
      <c r="H474" s="9"/>
      <c r="I474" s="10">
        <v>89</v>
      </c>
      <c r="J474" s="11">
        <v>40618</v>
      </c>
      <c r="K474" s="9"/>
      <c r="L474" s="9"/>
      <c r="M474" s="9"/>
      <c r="N474" s="9"/>
      <c r="O474" s="11">
        <v>40618</v>
      </c>
    </row>
    <row r="475" spans="1:15" ht="11.25" customHeight="1" x14ac:dyDescent="0.2">
      <c r="A475" s="426"/>
      <c r="B475" s="7" t="s">
        <v>60</v>
      </c>
      <c r="C475" s="8" t="s">
        <v>58</v>
      </c>
      <c r="D475" s="10">
        <v>489</v>
      </c>
      <c r="E475" s="10">
        <v>2</v>
      </c>
      <c r="F475" s="10">
        <v>17</v>
      </c>
      <c r="G475" s="10">
        <v>7</v>
      </c>
      <c r="H475" s="10">
        <v>1</v>
      </c>
      <c r="I475" s="10">
        <v>516</v>
      </c>
      <c r="J475" s="11">
        <v>228871</v>
      </c>
      <c r="K475" s="10">
        <v>936</v>
      </c>
      <c r="L475" s="11">
        <v>7957</v>
      </c>
      <c r="M475" s="11">
        <v>3276</v>
      </c>
      <c r="N475" s="10">
        <v>468</v>
      </c>
      <c r="O475" s="11">
        <v>241508</v>
      </c>
    </row>
    <row r="476" spans="1:15" ht="11.25" customHeight="1" x14ac:dyDescent="0.2">
      <c r="A476" s="426"/>
      <c r="B476" s="7" t="s">
        <v>60</v>
      </c>
      <c r="C476" s="8" t="s">
        <v>59</v>
      </c>
      <c r="D476" s="10">
        <v>454</v>
      </c>
      <c r="E476" s="10">
        <v>8</v>
      </c>
      <c r="F476" s="10">
        <v>22</v>
      </c>
      <c r="G476" s="10">
        <v>5</v>
      </c>
      <c r="H476" s="10">
        <v>2</v>
      </c>
      <c r="I476" s="10">
        <v>491</v>
      </c>
      <c r="J476" s="11">
        <v>207170</v>
      </c>
      <c r="K476" s="11">
        <v>3651</v>
      </c>
      <c r="L476" s="11">
        <v>10039</v>
      </c>
      <c r="M476" s="11">
        <v>2282</v>
      </c>
      <c r="N476" s="10">
        <v>913</v>
      </c>
      <c r="O476" s="11">
        <v>224055</v>
      </c>
    </row>
    <row r="477" spans="1:15" ht="11.25" customHeight="1" x14ac:dyDescent="0.2">
      <c r="A477" s="426"/>
      <c r="B477" s="7" t="s">
        <v>61</v>
      </c>
      <c r="C477" s="8" t="s">
        <v>58</v>
      </c>
      <c r="D477" s="11">
        <v>1413</v>
      </c>
      <c r="E477" s="10">
        <v>11</v>
      </c>
      <c r="F477" s="10">
        <v>196</v>
      </c>
      <c r="G477" s="10">
        <v>32</v>
      </c>
      <c r="H477" s="10">
        <v>7</v>
      </c>
      <c r="I477" s="11">
        <v>1659</v>
      </c>
      <c r="J477" s="11">
        <v>434116</v>
      </c>
      <c r="K477" s="11">
        <v>3380</v>
      </c>
      <c r="L477" s="11">
        <v>60217</v>
      </c>
      <c r="M477" s="11">
        <v>9831</v>
      </c>
      <c r="N477" s="11">
        <v>2151</v>
      </c>
      <c r="O477" s="11">
        <v>509695</v>
      </c>
    </row>
    <row r="478" spans="1:15" ht="11.25" customHeight="1" x14ac:dyDescent="0.2">
      <c r="A478" s="426"/>
      <c r="B478" s="7" t="s">
        <v>61</v>
      </c>
      <c r="C478" s="8" t="s">
        <v>59</v>
      </c>
      <c r="D478" s="11">
        <v>1301</v>
      </c>
      <c r="E478" s="10">
        <v>10</v>
      </c>
      <c r="F478" s="10">
        <v>157</v>
      </c>
      <c r="G478" s="10">
        <v>29</v>
      </c>
      <c r="H478" s="10">
        <v>8</v>
      </c>
      <c r="I478" s="11">
        <v>1505</v>
      </c>
      <c r="J478" s="11">
        <v>421206</v>
      </c>
      <c r="K478" s="11">
        <v>3238</v>
      </c>
      <c r="L478" s="11">
        <v>50830</v>
      </c>
      <c r="M478" s="11">
        <v>9389</v>
      </c>
      <c r="N478" s="11">
        <v>2590</v>
      </c>
      <c r="O478" s="11">
        <v>487253</v>
      </c>
    </row>
    <row r="479" spans="1:15" ht="11.25" customHeight="1" x14ac:dyDescent="0.2">
      <c r="A479" s="426"/>
      <c r="B479" s="7" t="s">
        <v>62</v>
      </c>
      <c r="C479" s="8" t="s">
        <v>58</v>
      </c>
      <c r="D479" s="10">
        <v>189</v>
      </c>
      <c r="E479" s="10">
        <v>1</v>
      </c>
      <c r="F479" s="10">
        <v>27</v>
      </c>
      <c r="G479" s="10">
        <v>3</v>
      </c>
      <c r="H479" s="9"/>
      <c r="I479" s="10">
        <v>220</v>
      </c>
      <c r="J479" s="11">
        <v>19953</v>
      </c>
      <c r="K479" s="10">
        <v>106</v>
      </c>
      <c r="L479" s="11">
        <v>2850</v>
      </c>
      <c r="M479" s="10">
        <v>317</v>
      </c>
      <c r="N479" s="9"/>
      <c r="O479" s="11">
        <v>23226</v>
      </c>
    </row>
    <row r="480" spans="1:15" ht="11.25" customHeight="1" x14ac:dyDescent="0.2">
      <c r="A480" s="426"/>
      <c r="B480" s="7" t="s">
        <v>62</v>
      </c>
      <c r="C480" s="8" t="s">
        <v>59</v>
      </c>
      <c r="D480" s="10">
        <v>100</v>
      </c>
      <c r="E480" s="10">
        <v>1</v>
      </c>
      <c r="F480" s="10">
        <v>9</v>
      </c>
      <c r="G480" s="10">
        <v>1</v>
      </c>
      <c r="H480" s="9"/>
      <c r="I480" s="10">
        <v>111</v>
      </c>
      <c r="J480" s="11">
        <v>19223</v>
      </c>
      <c r="K480" s="10">
        <v>192</v>
      </c>
      <c r="L480" s="11">
        <v>1730</v>
      </c>
      <c r="M480" s="10">
        <v>192</v>
      </c>
      <c r="N480" s="9"/>
      <c r="O480" s="11">
        <v>21337</v>
      </c>
    </row>
    <row r="481" spans="1:15" ht="11.25" customHeight="1" x14ac:dyDescent="0.2">
      <c r="A481" s="426"/>
      <c r="B481" s="7" t="s">
        <v>63</v>
      </c>
      <c r="C481" s="8" t="s">
        <v>58</v>
      </c>
      <c r="D481" s="11">
        <v>4468</v>
      </c>
      <c r="E481" s="10">
        <v>132</v>
      </c>
      <c r="F481" s="10">
        <v>729</v>
      </c>
      <c r="G481" s="10">
        <v>90</v>
      </c>
      <c r="H481" s="10">
        <v>40</v>
      </c>
      <c r="I481" s="11">
        <v>5459</v>
      </c>
      <c r="J481" s="11">
        <v>431985</v>
      </c>
      <c r="K481" s="11">
        <v>12762</v>
      </c>
      <c r="L481" s="11">
        <v>70483</v>
      </c>
      <c r="M481" s="11">
        <v>8702</v>
      </c>
      <c r="N481" s="11">
        <v>3867</v>
      </c>
      <c r="O481" s="11">
        <v>527799</v>
      </c>
    </row>
    <row r="482" spans="1:15" ht="11.25" customHeight="1" x14ac:dyDescent="0.2">
      <c r="A482" s="426"/>
      <c r="B482" s="7" t="s">
        <v>64</v>
      </c>
      <c r="C482" s="8" t="s">
        <v>59</v>
      </c>
      <c r="D482" s="11">
        <v>3670</v>
      </c>
      <c r="E482" s="10">
        <v>51</v>
      </c>
      <c r="F482" s="10">
        <v>569</v>
      </c>
      <c r="G482" s="10">
        <v>80</v>
      </c>
      <c r="H482" s="10">
        <v>24</v>
      </c>
      <c r="I482" s="11">
        <v>4394</v>
      </c>
      <c r="J482" s="11">
        <v>708317</v>
      </c>
      <c r="K482" s="11">
        <v>9843</v>
      </c>
      <c r="L482" s="11">
        <v>109818</v>
      </c>
      <c r="M482" s="11">
        <v>15440</v>
      </c>
      <c r="N482" s="11">
        <v>4632</v>
      </c>
      <c r="O482" s="11">
        <v>848050</v>
      </c>
    </row>
    <row r="483" spans="1:15" ht="11.25" customHeight="1" x14ac:dyDescent="0.2">
      <c r="A483" s="426"/>
      <c r="B483" s="7" t="s">
        <v>65</v>
      </c>
      <c r="C483" s="8" t="s">
        <v>58</v>
      </c>
      <c r="D483" s="11">
        <v>1394</v>
      </c>
      <c r="E483" s="10">
        <v>35</v>
      </c>
      <c r="F483" s="10">
        <v>275</v>
      </c>
      <c r="G483" s="10">
        <v>22</v>
      </c>
      <c r="H483" s="10">
        <v>12</v>
      </c>
      <c r="I483" s="11">
        <v>1738</v>
      </c>
      <c r="J483" s="11">
        <v>240982</v>
      </c>
      <c r="K483" s="11">
        <v>6050</v>
      </c>
      <c r="L483" s="11">
        <v>47540</v>
      </c>
      <c r="M483" s="11">
        <v>3803</v>
      </c>
      <c r="N483" s="11">
        <v>2074</v>
      </c>
      <c r="O483" s="11">
        <v>300449</v>
      </c>
    </row>
    <row r="484" spans="1:15" ht="11.25" customHeight="1" x14ac:dyDescent="0.2">
      <c r="A484" s="426"/>
      <c r="B484" s="7" t="s">
        <v>66</v>
      </c>
      <c r="C484" s="8" t="s">
        <v>59</v>
      </c>
      <c r="D484" s="11">
        <v>2998</v>
      </c>
      <c r="E484" s="10">
        <v>31</v>
      </c>
      <c r="F484" s="10">
        <v>522</v>
      </c>
      <c r="G484" s="10">
        <v>44</v>
      </c>
      <c r="H484" s="10">
        <v>7</v>
      </c>
      <c r="I484" s="11">
        <v>3602</v>
      </c>
      <c r="J484" s="11">
        <v>641786</v>
      </c>
      <c r="K484" s="11">
        <v>6636</v>
      </c>
      <c r="L484" s="11">
        <v>111745</v>
      </c>
      <c r="M484" s="11">
        <v>9419</v>
      </c>
      <c r="N484" s="11">
        <v>1498</v>
      </c>
      <c r="O484" s="11">
        <v>771084</v>
      </c>
    </row>
    <row r="485" spans="1:15" ht="11.25" customHeight="1" x14ac:dyDescent="0.2">
      <c r="A485" s="427"/>
      <c r="B485" s="428" t="s">
        <v>46</v>
      </c>
      <c r="C485" s="428"/>
      <c r="D485" s="11">
        <v>16649</v>
      </c>
      <c r="E485" s="10">
        <v>284</v>
      </c>
      <c r="F485" s="11">
        <v>2524</v>
      </c>
      <c r="G485" s="10">
        <v>313</v>
      </c>
      <c r="H485" s="10">
        <v>101</v>
      </c>
      <c r="I485" s="14">
        <v>19871</v>
      </c>
      <c r="J485" s="11">
        <v>3433749</v>
      </c>
      <c r="K485" s="11">
        <v>47735</v>
      </c>
      <c r="L485" s="11">
        <v>473680</v>
      </c>
      <c r="M485" s="11">
        <v>62651</v>
      </c>
      <c r="N485" s="11">
        <v>18193</v>
      </c>
      <c r="O485" s="16">
        <v>4036008</v>
      </c>
    </row>
    <row r="486" spans="1:15" ht="11.25" customHeight="1" x14ac:dyDescent="0.2">
      <c r="A486" s="425" t="s">
        <v>25</v>
      </c>
      <c r="B486" s="7" t="s">
        <v>57</v>
      </c>
      <c r="C486" s="8" t="s">
        <v>58</v>
      </c>
      <c r="D486" s="10">
        <v>186</v>
      </c>
      <c r="E486" s="10">
        <v>16</v>
      </c>
      <c r="F486" s="10">
        <v>86</v>
      </c>
      <c r="G486" s="10">
        <v>172</v>
      </c>
      <c r="H486" s="10">
        <v>5</v>
      </c>
      <c r="I486" s="10">
        <v>465</v>
      </c>
      <c r="J486" s="11">
        <v>86647</v>
      </c>
      <c r="K486" s="11">
        <v>7454</v>
      </c>
      <c r="L486" s="11">
        <v>40063</v>
      </c>
      <c r="M486" s="11">
        <v>80125</v>
      </c>
      <c r="N486" s="11">
        <v>2329</v>
      </c>
      <c r="O486" s="11">
        <v>216618</v>
      </c>
    </row>
    <row r="487" spans="1:15" ht="11.25" customHeight="1" x14ac:dyDescent="0.2">
      <c r="A487" s="426"/>
      <c r="B487" s="7" t="s">
        <v>57</v>
      </c>
      <c r="C487" s="8" t="s">
        <v>59</v>
      </c>
      <c r="D487" s="10">
        <v>202</v>
      </c>
      <c r="E487" s="10">
        <v>23</v>
      </c>
      <c r="F487" s="10">
        <v>92</v>
      </c>
      <c r="G487" s="10">
        <v>161</v>
      </c>
      <c r="H487" s="10">
        <v>7</v>
      </c>
      <c r="I487" s="10">
        <v>485</v>
      </c>
      <c r="J487" s="11">
        <v>91277</v>
      </c>
      <c r="K487" s="11">
        <v>10393</v>
      </c>
      <c r="L487" s="11">
        <v>41572</v>
      </c>
      <c r="M487" s="11">
        <v>72750</v>
      </c>
      <c r="N487" s="11">
        <v>3163</v>
      </c>
      <c r="O487" s="11">
        <v>219155</v>
      </c>
    </row>
    <row r="488" spans="1:15" ht="11.25" customHeight="1" x14ac:dyDescent="0.2">
      <c r="A488" s="426"/>
      <c r="B488" s="7" t="s">
        <v>60</v>
      </c>
      <c r="C488" s="8" t="s">
        <v>58</v>
      </c>
      <c r="D488" s="10">
        <v>966</v>
      </c>
      <c r="E488" s="10">
        <v>150</v>
      </c>
      <c r="F488" s="10">
        <v>479</v>
      </c>
      <c r="G488" s="11">
        <v>1082</v>
      </c>
      <c r="H488" s="10">
        <v>42</v>
      </c>
      <c r="I488" s="11">
        <v>2719</v>
      </c>
      <c r="J488" s="11">
        <v>447649</v>
      </c>
      <c r="K488" s="11">
        <v>69511</v>
      </c>
      <c r="L488" s="11">
        <v>221971</v>
      </c>
      <c r="M488" s="11">
        <v>501403</v>
      </c>
      <c r="N488" s="11">
        <v>19463</v>
      </c>
      <c r="O488" s="11">
        <v>1259997</v>
      </c>
    </row>
    <row r="489" spans="1:15" ht="11.25" customHeight="1" x14ac:dyDescent="0.2">
      <c r="A489" s="426"/>
      <c r="B489" s="7" t="s">
        <v>60</v>
      </c>
      <c r="C489" s="8" t="s">
        <v>59</v>
      </c>
      <c r="D489" s="10">
        <v>892</v>
      </c>
      <c r="E489" s="10">
        <v>138</v>
      </c>
      <c r="F489" s="10">
        <v>495</v>
      </c>
      <c r="G489" s="10">
        <v>975</v>
      </c>
      <c r="H489" s="10">
        <v>44</v>
      </c>
      <c r="I489" s="11">
        <v>2544</v>
      </c>
      <c r="J489" s="11">
        <v>403009</v>
      </c>
      <c r="K489" s="11">
        <v>62349</v>
      </c>
      <c r="L489" s="11">
        <v>223643</v>
      </c>
      <c r="M489" s="11">
        <v>440509</v>
      </c>
      <c r="N489" s="11">
        <v>19879</v>
      </c>
      <c r="O489" s="11">
        <v>1149389</v>
      </c>
    </row>
    <row r="490" spans="1:15" ht="11.25" customHeight="1" x14ac:dyDescent="0.2">
      <c r="A490" s="426"/>
      <c r="B490" s="7" t="s">
        <v>61</v>
      </c>
      <c r="C490" s="8" t="s">
        <v>58</v>
      </c>
      <c r="D490" s="11">
        <v>1752</v>
      </c>
      <c r="E490" s="10">
        <v>323</v>
      </c>
      <c r="F490" s="11">
        <v>1620</v>
      </c>
      <c r="G490" s="11">
        <v>2744</v>
      </c>
      <c r="H490" s="10">
        <v>150</v>
      </c>
      <c r="I490" s="11">
        <v>6589</v>
      </c>
      <c r="J490" s="11">
        <v>532938</v>
      </c>
      <c r="K490" s="11">
        <v>98253</v>
      </c>
      <c r="L490" s="11">
        <v>492785</v>
      </c>
      <c r="M490" s="11">
        <v>834692</v>
      </c>
      <c r="N490" s="11">
        <v>45628</v>
      </c>
      <c r="O490" s="11">
        <v>2004296</v>
      </c>
    </row>
    <row r="491" spans="1:15" ht="11.25" customHeight="1" x14ac:dyDescent="0.2">
      <c r="A491" s="426"/>
      <c r="B491" s="7" t="s">
        <v>61</v>
      </c>
      <c r="C491" s="8" t="s">
        <v>59</v>
      </c>
      <c r="D491" s="11">
        <v>1640</v>
      </c>
      <c r="E491" s="10">
        <v>286</v>
      </c>
      <c r="F491" s="11">
        <v>1487</v>
      </c>
      <c r="G491" s="11">
        <v>2478</v>
      </c>
      <c r="H491" s="10">
        <v>125</v>
      </c>
      <c r="I491" s="11">
        <v>6016</v>
      </c>
      <c r="J491" s="11">
        <v>525702</v>
      </c>
      <c r="K491" s="11">
        <v>91677</v>
      </c>
      <c r="L491" s="11">
        <v>476658</v>
      </c>
      <c r="M491" s="11">
        <v>794323</v>
      </c>
      <c r="N491" s="11">
        <v>40069</v>
      </c>
      <c r="O491" s="11">
        <v>1928429</v>
      </c>
    </row>
    <row r="492" spans="1:15" ht="11.25" customHeight="1" x14ac:dyDescent="0.2">
      <c r="A492" s="426"/>
      <c r="B492" s="7" t="s">
        <v>62</v>
      </c>
      <c r="C492" s="8" t="s">
        <v>58</v>
      </c>
      <c r="D492" s="10">
        <v>280</v>
      </c>
      <c r="E492" s="10">
        <v>60</v>
      </c>
      <c r="F492" s="10">
        <v>300</v>
      </c>
      <c r="G492" s="10">
        <v>384</v>
      </c>
      <c r="H492" s="10">
        <v>25</v>
      </c>
      <c r="I492" s="11">
        <v>1049</v>
      </c>
      <c r="J492" s="11">
        <v>29267</v>
      </c>
      <c r="K492" s="11">
        <v>6271</v>
      </c>
      <c r="L492" s="11">
        <v>31357</v>
      </c>
      <c r="M492" s="11">
        <v>40137</v>
      </c>
      <c r="N492" s="11">
        <v>2613</v>
      </c>
      <c r="O492" s="11">
        <v>109645</v>
      </c>
    </row>
    <row r="493" spans="1:15" ht="11.25" customHeight="1" x14ac:dyDescent="0.2">
      <c r="A493" s="426"/>
      <c r="B493" s="7" t="s">
        <v>62</v>
      </c>
      <c r="C493" s="8" t="s">
        <v>59</v>
      </c>
      <c r="D493" s="10">
        <v>161</v>
      </c>
      <c r="E493" s="10">
        <v>38</v>
      </c>
      <c r="F493" s="10">
        <v>247</v>
      </c>
      <c r="G493" s="10">
        <v>306</v>
      </c>
      <c r="H493" s="10">
        <v>11</v>
      </c>
      <c r="I493" s="10">
        <v>763</v>
      </c>
      <c r="J493" s="11">
        <v>30642</v>
      </c>
      <c r="K493" s="11">
        <v>7232</v>
      </c>
      <c r="L493" s="11">
        <v>47010</v>
      </c>
      <c r="M493" s="11">
        <v>58239</v>
      </c>
      <c r="N493" s="11">
        <v>2094</v>
      </c>
      <c r="O493" s="11">
        <v>145217</v>
      </c>
    </row>
    <row r="494" spans="1:15" ht="11.25" customHeight="1" x14ac:dyDescent="0.2">
      <c r="A494" s="426"/>
      <c r="B494" s="7" t="s">
        <v>63</v>
      </c>
      <c r="C494" s="8" t="s">
        <v>58</v>
      </c>
      <c r="D494" s="11">
        <v>5604</v>
      </c>
      <c r="E494" s="11">
        <v>1384</v>
      </c>
      <c r="F494" s="11">
        <v>5733</v>
      </c>
      <c r="G494" s="11">
        <v>7250</v>
      </c>
      <c r="H494" s="10">
        <v>465</v>
      </c>
      <c r="I494" s="11">
        <v>20436</v>
      </c>
      <c r="J494" s="11">
        <v>536454</v>
      </c>
      <c r="K494" s="11">
        <v>132486</v>
      </c>
      <c r="L494" s="11">
        <v>548802</v>
      </c>
      <c r="M494" s="11">
        <v>694020</v>
      </c>
      <c r="N494" s="11">
        <v>44513</v>
      </c>
      <c r="O494" s="11">
        <v>1956275</v>
      </c>
    </row>
    <row r="495" spans="1:15" ht="11.25" customHeight="1" x14ac:dyDescent="0.2">
      <c r="A495" s="426"/>
      <c r="B495" s="7" t="s">
        <v>64</v>
      </c>
      <c r="C495" s="8" t="s">
        <v>59</v>
      </c>
      <c r="D495" s="11">
        <v>5091</v>
      </c>
      <c r="E495" s="11">
        <v>1072</v>
      </c>
      <c r="F495" s="11">
        <v>5333</v>
      </c>
      <c r="G495" s="11">
        <v>6729</v>
      </c>
      <c r="H495" s="10">
        <v>441</v>
      </c>
      <c r="I495" s="11">
        <v>18666</v>
      </c>
      <c r="J495" s="11">
        <v>972845</v>
      </c>
      <c r="K495" s="11">
        <v>204850</v>
      </c>
      <c r="L495" s="11">
        <v>1019089</v>
      </c>
      <c r="M495" s="11">
        <v>1285852</v>
      </c>
      <c r="N495" s="11">
        <v>84271</v>
      </c>
      <c r="O495" s="11">
        <v>3566907</v>
      </c>
    </row>
    <row r="496" spans="1:15" ht="11.25" customHeight="1" x14ac:dyDescent="0.2">
      <c r="A496" s="426"/>
      <c r="B496" s="7" t="s">
        <v>65</v>
      </c>
      <c r="C496" s="8" t="s">
        <v>58</v>
      </c>
      <c r="D496" s="11">
        <v>1376</v>
      </c>
      <c r="E496" s="10">
        <v>308</v>
      </c>
      <c r="F496" s="11">
        <v>1917</v>
      </c>
      <c r="G496" s="11">
        <v>1710</v>
      </c>
      <c r="H496" s="10">
        <v>123</v>
      </c>
      <c r="I496" s="11">
        <v>5434</v>
      </c>
      <c r="J496" s="11">
        <v>235515</v>
      </c>
      <c r="K496" s="11">
        <v>52717</v>
      </c>
      <c r="L496" s="11">
        <v>328112</v>
      </c>
      <c r="M496" s="11">
        <v>292682</v>
      </c>
      <c r="N496" s="11">
        <v>21053</v>
      </c>
      <c r="O496" s="11">
        <v>930079</v>
      </c>
    </row>
    <row r="497" spans="1:15" ht="11.25" customHeight="1" x14ac:dyDescent="0.2">
      <c r="A497" s="426"/>
      <c r="B497" s="7" t="s">
        <v>66</v>
      </c>
      <c r="C497" s="8" t="s">
        <v>59</v>
      </c>
      <c r="D497" s="11">
        <v>2687</v>
      </c>
      <c r="E497" s="10">
        <v>529</v>
      </c>
      <c r="F497" s="11">
        <v>4410</v>
      </c>
      <c r="G497" s="11">
        <v>3909</v>
      </c>
      <c r="H497" s="10">
        <v>222</v>
      </c>
      <c r="I497" s="11">
        <v>11757</v>
      </c>
      <c r="J497" s="11">
        <v>569515</v>
      </c>
      <c r="K497" s="11">
        <v>112123</v>
      </c>
      <c r="L497" s="11">
        <v>934708</v>
      </c>
      <c r="M497" s="11">
        <v>828520</v>
      </c>
      <c r="N497" s="11">
        <v>47053</v>
      </c>
      <c r="O497" s="11">
        <v>2491919</v>
      </c>
    </row>
    <row r="498" spans="1:15" ht="11.25" customHeight="1" x14ac:dyDescent="0.2">
      <c r="A498" s="427"/>
      <c r="B498" s="428" t="s">
        <v>46</v>
      </c>
      <c r="C498" s="428"/>
      <c r="D498" s="11">
        <v>20837</v>
      </c>
      <c r="E498" s="11">
        <v>4327</v>
      </c>
      <c r="F498" s="11">
        <v>22199</v>
      </c>
      <c r="G498" s="11">
        <v>27900</v>
      </c>
      <c r="H498" s="11">
        <v>1660</v>
      </c>
      <c r="I498" s="14">
        <v>76923</v>
      </c>
      <c r="J498" s="11">
        <v>4461460</v>
      </c>
      <c r="K498" s="11">
        <v>855316</v>
      </c>
      <c r="L498" s="11">
        <v>4405770</v>
      </c>
      <c r="M498" s="11">
        <v>5923252</v>
      </c>
      <c r="N498" s="11">
        <v>332128</v>
      </c>
      <c r="O498" s="16">
        <v>15977926</v>
      </c>
    </row>
    <row r="499" spans="1:15" ht="11.25" customHeight="1" x14ac:dyDescent="0.2">
      <c r="A499" s="425" t="s">
        <v>26</v>
      </c>
      <c r="B499" s="7" t="s">
        <v>57</v>
      </c>
      <c r="C499" s="8" t="s">
        <v>58</v>
      </c>
      <c r="D499" s="10">
        <v>1</v>
      </c>
      <c r="E499" s="9"/>
      <c r="F499" s="10">
        <v>105</v>
      </c>
      <c r="G499" s="9"/>
      <c r="H499" s="10">
        <v>8</v>
      </c>
      <c r="I499" s="10">
        <v>114</v>
      </c>
      <c r="J499" s="10">
        <v>466</v>
      </c>
      <c r="K499" s="9"/>
      <c r="L499" s="11">
        <v>48914</v>
      </c>
      <c r="M499" s="9"/>
      <c r="N499" s="11">
        <v>3727</v>
      </c>
      <c r="O499" s="11">
        <v>53107</v>
      </c>
    </row>
    <row r="500" spans="1:15" ht="11.25" customHeight="1" x14ac:dyDescent="0.2">
      <c r="A500" s="426"/>
      <c r="B500" s="7" t="s">
        <v>57</v>
      </c>
      <c r="C500" s="8" t="s">
        <v>59</v>
      </c>
      <c r="D500" s="9"/>
      <c r="E500" s="10">
        <v>2</v>
      </c>
      <c r="F500" s="10">
        <v>110</v>
      </c>
      <c r="G500" s="9"/>
      <c r="H500" s="10">
        <v>5</v>
      </c>
      <c r="I500" s="10">
        <v>117</v>
      </c>
      <c r="J500" s="9"/>
      <c r="K500" s="10">
        <v>904</v>
      </c>
      <c r="L500" s="11">
        <v>49705</v>
      </c>
      <c r="M500" s="9"/>
      <c r="N500" s="11">
        <v>2259</v>
      </c>
      <c r="O500" s="11">
        <v>52868</v>
      </c>
    </row>
    <row r="501" spans="1:15" ht="11.25" customHeight="1" x14ac:dyDescent="0.2">
      <c r="A501" s="426"/>
      <c r="B501" s="7" t="s">
        <v>60</v>
      </c>
      <c r="C501" s="8" t="s">
        <v>58</v>
      </c>
      <c r="D501" s="10">
        <v>14</v>
      </c>
      <c r="E501" s="10">
        <v>8</v>
      </c>
      <c r="F501" s="10">
        <v>651</v>
      </c>
      <c r="G501" s="10">
        <v>6</v>
      </c>
      <c r="H501" s="10">
        <v>70</v>
      </c>
      <c r="I501" s="10">
        <v>749</v>
      </c>
      <c r="J501" s="11">
        <v>6488</v>
      </c>
      <c r="K501" s="11">
        <v>3707</v>
      </c>
      <c r="L501" s="11">
        <v>301676</v>
      </c>
      <c r="M501" s="11">
        <v>2780</v>
      </c>
      <c r="N501" s="11">
        <v>32438</v>
      </c>
      <c r="O501" s="11">
        <v>347089</v>
      </c>
    </row>
    <row r="502" spans="1:15" ht="11.25" customHeight="1" x14ac:dyDescent="0.2">
      <c r="A502" s="426"/>
      <c r="B502" s="7" t="s">
        <v>60</v>
      </c>
      <c r="C502" s="8" t="s">
        <v>59</v>
      </c>
      <c r="D502" s="10">
        <v>10</v>
      </c>
      <c r="E502" s="10">
        <v>5</v>
      </c>
      <c r="F502" s="10">
        <v>588</v>
      </c>
      <c r="G502" s="10">
        <v>2</v>
      </c>
      <c r="H502" s="10">
        <v>66</v>
      </c>
      <c r="I502" s="10">
        <v>671</v>
      </c>
      <c r="J502" s="11">
        <v>4518</v>
      </c>
      <c r="K502" s="11">
        <v>2259</v>
      </c>
      <c r="L502" s="11">
        <v>265661</v>
      </c>
      <c r="M502" s="10">
        <v>904</v>
      </c>
      <c r="N502" s="11">
        <v>29819</v>
      </c>
      <c r="O502" s="11">
        <v>303161</v>
      </c>
    </row>
    <row r="503" spans="1:15" ht="11.25" customHeight="1" x14ac:dyDescent="0.2">
      <c r="A503" s="426"/>
      <c r="B503" s="7" t="s">
        <v>61</v>
      </c>
      <c r="C503" s="8" t="s">
        <v>58</v>
      </c>
      <c r="D503" s="10">
        <v>17</v>
      </c>
      <c r="E503" s="10">
        <v>25</v>
      </c>
      <c r="F503" s="11">
        <v>1797</v>
      </c>
      <c r="G503" s="10">
        <v>8</v>
      </c>
      <c r="H503" s="10">
        <v>361</v>
      </c>
      <c r="I503" s="11">
        <v>2208</v>
      </c>
      <c r="J503" s="11">
        <v>5171</v>
      </c>
      <c r="K503" s="11">
        <v>7605</v>
      </c>
      <c r="L503" s="11">
        <v>546626</v>
      </c>
      <c r="M503" s="11">
        <v>2434</v>
      </c>
      <c r="N503" s="11">
        <v>109812</v>
      </c>
      <c r="O503" s="11">
        <v>671648</v>
      </c>
    </row>
    <row r="504" spans="1:15" ht="11.25" customHeight="1" x14ac:dyDescent="0.2">
      <c r="A504" s="426"/>
      <c r="B504" s="7" t="s">
        <v>61</v>
      </c>
      <c r="C504" s="8" t="s">
        <v>59</v>
      </c>
      <c r="D504" s="10">
        <v>19</v>
      </c>
      <c r="E504" s="10">
        <v>32</v>
      </c>
      <c r="F504" s="11">
        <v>1726</v>
      </c>
      <c r="G504" s="10">
        <v>6</v>
      </c>
      <c r="H504" s="10">
        <v>332</v>
      </c>
      <c r="I504" s="11">
        <v>2115</v>
      </c>
      <c r="J504" s="11">
        <v>6090</v>
      </c>
      <c r="K504" s="11">
        <v>10258</v>
      </c>
      <c r="L504" s="11">
        <v>553270</v>
      </c>
      <c r="M504" s="11">
        <v>1923</v>
      </c>
      <c r="N504" s="11">
        <v>106423</v>
      </c>
      <c r="O504" s="11">
        <v>677964</v>
      </c>
    </row>
    <row r="505" spans="1:15" ht="11.25" customHeight="1" x14ac:dyDescent="0.2">
      <c r="A505" s="426"/>
      <c r="B505" s="7" t="s">
        <v>62</v>
      </c>
      <c r="C505" s="8" t="s">
        <v>58</v>
      </c>
      <c r="D505" s="10">
        <v>2</v>
      </c>
      <c r="E505" s="10">
        <v>10</v>
      </c>
      <c r="F505" s="10">
        <v>291</v>
      </c>
      <c r="G505" s="10">
        <v>1</v>
      </c>
      <c r="H505" s="10">
        <v>56</v>
      </c>
      <c r="I505" s="10">
        <v>360</v>
      </c>
      <c r="J505" s="10">
        <v>209</v>
      </c>
      <c r="K505" s="11">
        <v>1045</v>
      </c>
      <c r="L505" s="11">
        <v>30416</v>
      </c>
      <c r="M505" s="10">
        <v>105</v>
      </c>
      <c r="N505" s="11">
        <v>5853</v>
      </c>
      <c r="O505" s="11">
        <v>37628</v>
      </c>
    </row>
    <row r="506" spans="1:15" ht="11.25" customHeight="1" x14ac:dyDescent="0.2">
      <c r="A506" s="426"/>
      <c r="B506" s="7" t="s">
        <v>62</v>
      </c>
      <c r="C506" s="8" t="s">
        <v>59</v>
      </c>
      <c r="D506" s="10">
        <v>1</v>
      </c>
      <c r="E506" s="10">
        <v>6</v>
      </c>
      <c r="F506" s="10">
        <v>232</v>
      </c>
      <c r="G506" s="10">
        <v>1</v>
      </c>
      <c r="H506" s="10">
        <v>37</v>
      </c>
      <c r="I506" s="10">
        <v>277</v>
      </c>
      <c r="J506" s="10">
        <v>190</v>
      </c>
      <c r="K506" s="11">
        <v>1142</v>
      </c>
      <c r="L506" s="11">
        <v>44155</v>
      </c>
      <c r="M506" s="10">
        <v>190</v>
      </c>
      <c r="N506" s="11">
        <v>7042</v>
      </c>
      <c r="O506" s="11">
        <v>52719</v>
      </c>
    </row>
    <row r="507" spans="1:15" ht="11.25" customHeight="1" x14ac:dyDescent="0.2">
      <c r="A507" s="426"/>
      <c r="B507" s="7" t="s">
        <v>63</v>
      </c>
      <c r="C507" s="8" t="s">
        <v>58</v>
      </c>
      <c r="D507" s="10">
        <v>82</v>
      </c>
      <c r="E507" s="10">
        <v>285</v>
      </c>
      <c r="F507" s="11">
        <v>5081</v>
      </c>
      <c r="G507" s="10">
        <v>7</v>
      </c>
      <c r="H507" s="11">
        <v>1074</v>
      </c>
      <c r="I507" s="11">
        <v>6529</v>
      </c>
      <c r="J507" s="11">
        <v>7850</v>
      </c>
      <c r="K507" s="11">
        <v>27282</v>
      </c>
      <c r="L507" s="11">
        <v>486388</v>
      </c>
      <c r="M507" s="10">
        <v>670</v>
      </c>
      <c r="N507" s="11">
        <v>102811</v>
      </c>
      <c r="O507" s="11">
        <v>625001</v>
      </c>
    </row>
    <row r="508" spans="1:15" ht="11.25" customHeight="1" x14ac:dyDescent="0.2">
      <c r="A508" s="426"/>
      <c r="B508" s="7" t="s">
        <v>64</v>
      </c>
      <c r="C508" s="8" t="s">
        <v>59</v>
      </c>
      <c r="D508" s="10">
        <v>43</v>
      </c>
      <c r="E508" s="10">
        <v>105</v>
      </c>
      <c r="F508" s="11">
        <v>4426</v>
      </c>
      <c r="G508" s="10">
        <v>17</v>
      </c>
      <c r="H508" s="10">
        <v>957</v>
      </c>
      <c r="I508" s="11">
        <v>5548</v>
      </c>
      <c r="J508" s="11">
        <v>8217</v>
      </c>
      <c r="K508" s="11">
        <v>20065</v>
      </c>
      <c r="L508" s="11">
        <v>845769</v>
      </c>
      <c r="M508" s="11">
        <v>3249</v>
      </c>
      <c r="N508" s="11">
        <v>182874</v>
      </c>
      <c r="O508" s="11">
        <v>1060174</v>
      </c>
    </row>
    <row r="509" spans="1:15" ht="11.25" customHeight="1" x14ac:dyDescent="0.2">
      <c r="A509" s="426"/>
      <c r="B509" s="7" t="s">
        <v>65</v>
      </c>
      <c r="C509" s="8" t="s">
        <v>58</v>
      </c>
      <c r="D509" s="10">
        <v>7</v>
      </c>
      <c r="E509" s="10">
        <v>42</v>
      </c>
      <c r="F509" s="11">
        <v>1328</v>
      </c>
      <c r="G509" s="10">
        <v>1</v>
      </c>
      <c r="H509" s="10">
        <v>258</v>
      </c>
      <c r="I509" s="11">
        <v>1636</v>
      </c>
      <c r="J509" s="11">
        <v>1198</v>
      </c>
      <c r="K509" s="11">
        <v>7189</v>
      </c>
      <c r="L509" s="11">
        <v>227300</v>
      </c>
      <c r="M509" s="10">
        <v>171</v>
      </c>
      <c r="N509" s="11">
        <v>44159</v>
      </c>
      <c r="O509" s="11">
        <v>280017</v>
      </c>
    </row>
    <row r="510" spans="1:15" ht="11.25" customHeight="1" x14ac:dyDescent="0.2">
      <c r="A510" s="426"/>
      <c r="B510" s="7" t="s">
        <v>66</v>
      </c>
      <c r="C510" s="8" t="s">
        <v>59</v>
      </c>
      <c r="D510" s="10">
        <v>11</v>
      </c>
      <c r="E510" s="10">
        <v>74</v>
      </c>
      <c r="F510" s="11">
        <v>2954</v>
      </c>
      <c r="G510" s="10">
        <v>1</v>
      </c>
      <c r="H510" s="10">
        <v>634</v>
      </c>
      <c r="I510" s="11">
        <v>3674</v>
      </c>
      <c r="J510" s="11">
        <v>2331</v>
      </c>
      <c r="K510" s="11">
        <v>15684</v>
      </c>
      <c r="L510" s="11">
        <v>626106</v>
      </c>
      <c r="M510" s="10">
        <v>212</v>
      </c>
      <c r="N510" s="11">
        <v>134377</v>
      </c>
      <c r="O510" s="11">
        <v>778710</v>
      </c>
    </row>
    <row r="511" spans="1:15" ht="11.25" customHeight="1" x14ac:dyDescent="0.2">
      <c r="A511" s="427"/>
      <c r="B511" s="428" t="s">
        <v>46</v>
      </c>
      <c r="C511" s="428"/>
      <c r="D511" s="10">
        <v>207</v>
      </c>
      <c r="E511" s="10">
        <v>594</v>
      </c>
      <c r="F511" s="11">
        <v>19289</v>
      </c>
      <c r="G511" s="10">
        <v>50</v>
      </c>
      <c r="H511" s="11">
        <v>3858</v>
      </c>
      <c r="I511" s="14">
        <v>23998</v>
      </c>
      <c r="J511" s="11">
        <v>42728</v>
      </c>
      <c r="K511" s="11">
        <v>97140</v>
      </c>
      <c r="L511" s="11">
        <v>4025986</v>
      </c>
      <c r="M511" s="11">
        <v>12638</v>
      </c>
      <c r="N511" s="11">
        <v>761594</v>
      </c>
      <c r="O511" s="16">
        <v>4940086</v>
      </c>
    </row>
    <row r="512" spans="1:15" ht="11.25" customHeight="1" x14ac:dyDescent="0.2">
      <c r="A512" s="425" t="s">
        <v>27</v>
      </c>
      <c r="B512" s="7" t="s">
        <v>57</v>
      </c>
      <c r="C512" s="8" t="s">
        <v>58</v>
      </c>
      <c r="D512" s="10">
        <v>2</v>
      </c>
      <c r="E512" s="10">
        <v>1</v>
      </c>
      <c r="F512" s="10">
        <v>62</v>
      </c>
      <c r="G512" s="10">
        <v>9</v>
      </c>
      <c r="H512" s="9"/>
      <c r="I512" s="10">
        <v>74</v>
      </c>
      <c r="J512" s="10">
        <v>932</v>
      </c>
      <c r="K512" s="10">
        <v>466</v>
      </c>
      <c r="L512" s="11">
        <v>28882</v>
      </c>
      <c r="M512" s="11">
        <v>4193</v>
      </c>
      <c r="N512" s="9"/>
      <c r="O512" s="11">
        <v>34473</v>
      </c>
    </row>
    <row r="513" spans="1:15" ht="11.25" customHeight="1" x14ac:dyDescent="0.2">
      <c r="A513" s="426"/>
      <c r="B513" s="7" t="s">
        <v>57</v>
      </c>
      <c r="C513" s="8" t="s">
        <v>59</v>
      </c>
      <c r="D513" s="10">
        <v>5</v>
      </c>
      <c r="E513" s="10">
        <v>1</v>
      </c>
      <c r="F513" s="10">
        <v>62</v>
      </c>
      <c r="G513" s="10">
        <v>9</v>
      </c>
      <c r="H513" s="9"/>
      <c r="I513" s="10">
        <v>77</v>
      </c>
      <c r="J513" s="11">
        <v>2259</v>
      </c>
      <c r="K513" s="10">
        <v>452</v>
      </c>
      <c r="L513" s="11">
        <v>28016</v>
      </c>
      <c r="M513" s="11">
        <v>4067</v>
      </c>
      <c r="N513" s="9"/>
      <c r="O513" s="11">
        <v>34794</v>
      </c>
    </row>
    <row r="514" spans="1:15" ht="11.25" customHeight="1" x14ac:dyDescent="0.2">
      <c r="A514" s="426"/>
      <c r="B514" s="7" t="s">
        <v>60</v>
      </c>
      <c r="C514" s="8" t="s">
        <v>58</v>
      </c>
      <c r="D514" s="10">
        <v>18</v>
      </c>
      <c r="E514" s="10">
        <v>5</v>
      </c>
      <c r="F514" s="10">
        <v>459</v>
      </c>
      <c r="G514" s="10">
        <v>124</v>
      </c>
      <c r="H514" s="10">
        <v>7</v>
      </c>
      <c r="I514" s="10">
        <v>613</v>
      </c>
      <c r="J514" s="11">
        <v>8341</v>
      </c>
      <c r="K514" s="11">
        <v>2317</v>
      </c>
      <c r="L514" s="11">
        <v>212703</v>
      </c>
      <c r="M514" s="11">
        <v>57462</v>
      </c>
      <c r="N514" s="11">
        <v>3244</v>
      </c>
      <c r="O514" s="11">
        <v>284067</v>
      </c>
    </row>
    <row r="515" spans="1:15" ht="11.25" customHeight="1" x14ac:dyDescent="0.2">
      <c r="A515" s="426"/>
      <c r="B515" s="7" t="s">
        <v>60</v>
      </c>
      <c r="C515" s="8" t="s">
        <v>59</v>
      </c>
      <c r="D515" s="10">
        <v>23</v>
      </c>
      <c r="E515" s="10">
        <v>10</v>
      </c>
      <c r="F515" s="10">
        <v>416</v>
      </c>
      <c r="G515" s="10">
        <v>109</v>
      </c>
      <c r="H515" s="10">
        <v>3</v>
      </c>
      <c r="I515" s="10">
        <v>561</v>
      </c>
      <c r="J515" s="11">
        <v>10391</v>
      </c>
      <c r="K515" s="11">
        <v>4518</v>
      </c>
      <c r="L515" s="11">
        <v>187951</v>
      </c>
      <c r="M515" s="11">
        <v>49247</v>
      </c>
      <c r="N515" s="11">
        <v>1355</v>
      </c>
      <c r="O515" s="11">
        <v>253462</v>
      </c>
    </row>
    <row r="516" spans="1:15" ht="11.25" customHeight="1" x14ac:dyDescent="0.2">
      <c r="A516" s="426"/>
      <c r="B516" s="7" t="s">
        <v>61</v>
      </c>
      <c r="C516" s="8" t="s">
        <v>58</v>
      </c>
      <c r="D516" s="10">
        <v>55</v>
      </c>
      <c r="E516" s="10">
        <v>55</v>
      </c>
      <c r="F516" s="11">
        <v>1495</v>
      </c>
      <c r="G516" s="10">
        <v>447</v>
      </c>
      <c r="H516" s="10">
        <v>6</v>
      </c>
      <c r="I516" s="11">
        <v>2058</v>
      </c>
      <c r="J516" s="11">
        <v>16730</v>
      </c>
      <c r="K516" s="11">
        <v>16730</v>
      </c>
      <c r="L516" s="11">
        <v>454761</v>
      </c>
      <c r="M516" s="11">
        <v>135972</v>
      </c>
      <c r="N516" s="11">
        <v>1825</v>
      </c>
      <c r="O516" s="11">
        <v>626018</v>
      </c>
    </row>
    <row r="517" spans="1:15" ht="11.25" customHeight="1" x14ac:dyDescent="0.2">
      <c r="A517" s="426"/>
      <c r="B517" s="7" t="s">
        <v>61</v>
      </c>
      <c r="C517" s="8" t="s">
        <v>59</v>
      </c>
      <c r="D517" s="10">
        <v>44</v>
      </c>
      <c r="E517" s="10">
        <v>59</v>
      </c>
      <c r="F517" s="11">
        <v>1341</v>
      </c>
      <c r="G517" s="10">
        <v>387</v>
      </c>
      <c r="H517" s="10">
        <v>9</v>
      </c>
      <c r="I517" s="11">
        <v>1840</v>
      </c>
      <c r="J517" s="11">
        <v>14104</v>
      </c>
      <c r="K517" s="11">
        <v>18912</v>
      </c>
      <c r="L517" s="11">
        <v>429858</v>
      </c>
      <c r="M517" s="11">
        <v>124053</v>
      </c>
      <c r="N517" s="11">
        <v>2885</v>
      </c>
      <c r="O517" s="11">
        <v>589812</v>
      </c>
    </row>
    <row r="518" spans="1:15" ht="11.25" customHeight="1" x14ac:dyDescent="0.2">
      <c r="A518" s="426"/>
      <c r="B518" s="7" t="s">
        <v>62</v>
      </c>
      <c r="C518" s="8" t="s">
        <v>58</v>
      </c>
      <c r="D518" s="10">
        <v>8</v>
      </c>
      <c r="E518" s="10">
        <v>11</v>
      </c>
      <c r="F518" s="10">
        <v>260</v>
      </c>
      <c r="G518" s="10">
        <v>88</v>
      </c>
      <c r="H518" s="10">
        <v>1</v>
      </c>
      <c r="I518" s="10">
        <v>368</v>
      </c>
      <c r="J518" s="10">
        <v>836</v>
      </c>
      <c r="K518" s="11">
        <v>1150</v>
      </c>
      <c r="L518" s="11">
        <v>27176</v>
      </c>
      <c r="M518" s="11">
        <v>9198</v>
      </c>
      <c r="N518" s="10">
        <v>105</v>
      </c>
      <c r="O518" s="11">
        <v>38465</v>
      </c>
    </row>
    <row r="519" spans="1:15" ht="11.25" customHeight="1" x14ac:dyDescent="0.2">
      <c r="A519" s="426"/>
      <c r="B519" s="7" t="s">
        <v>62</v>
      </c>
      <c r="C519" s="8" t="s">
        <v>59</v>
      </c>
      <c r="D519" s="10">
        <v>2</v>
      </c>
      <c r="E519" s="10">
        <v>10</v>
      </c>
      <c r="F519" s="10">
        <v>159</v>
      </c>
      <c r="G519" s="10">
        <v>42</v>
      </c>
      <c r="H519" s="10">
        <v>2</v>
      </c>
      <c r="I519" s="10">
        <v>215</v>
      </c>
      <c r="J519" s="10">
        <v>381</v>
      </c>
      <c r="K519" s="11">
        <v>1903</v>
      </c>
      <c r="L519" s="11">
        <v>30262</v>
      </c>
      <c r="M519" s="11">
        <v>7994</v>
      </c>
      <c r="N519" s="10">
        <v>381</v>
      </c>
      <c r="O519" s="11">
        <v>40921</v>
      </c>
    </row>
    <row r="520" spans="1:15" ht="11.25" customHeight="1" x14ac:dyDescent="0.2">
      <c r="A520" s="426"/>
      <c r="B520" s="7" t="s">
        <v>63</v>
      </c>
      <c r="C520" s="8" t="s">
        <v>58</v>
      </c>
      <c r="D520" s="10">
        <v>230</v>
      </c>
      <c r="E520" s="10">
        <v>335</v>
      </c>
      <c r="F520" s="11">
        <v>4909</v>
      </c>
      <c r="G520" s="11">
        <v>1281</v>
      </c>
      <c r="H520" s="10">
        <v>55</v>
      </c>
      <c r="I520" s="11">
        <v>6810</v>
      </c>
      <c r="J520" s="11">
        <v>22017</v>
      </c>
      <c r="K520" s="11">
        <v>32069</v>
      </c>
      <c r="L520" s="11">
        <v>469923</v>
      </c>
      <c r="M520" s="11">
        <v>122626</v>
      </c>
      <c r="N520" s="11">
        <v>5265</v>
      </c>
      <c r="O520" s="11">
        <v>651900</v>
      </c>
    </row>
    <row r="521" spans="1:15" ht="11.25" customHeight="1" x14ac:dyDescent="0.2">
      <c r="A521" s="426"/>
      <c r="B521" s="7" t="s">
        <v>64</v>
      </c>
      <c r="C521" s="8" t="s">
        <v>59</v>
      </c>
      <c r="D521" s="10">
        <v>183</v>
      </c>
      <c r="E521" s="10">
        <v>189</v>
      </c>
      <c r="F521" s="11">
        <v>3857</v>
      </c>
      <c r="G521" s="11">
        <v>1058</v>
      </c>
      <c r="H521" s="10">
        <v>31</v>
      </c>
      <c r="I521" s="11">
        <v>5318</v>
      </c>
      <c r="J521" s="11">
        <v>34970</v>
      </c>
      <c r="K521" s="11">
        <v>36116</v>
      </c>
      <c r="L521" s="11">
        <v>737038</v>
      </c>
      <c r="M521" s="11">
        <v>202174</v>
      </c>
      <c r="N521" s="11">
        <v>5924</v>
      </c>
      <c r="O521" s="11">
        <v>1016222</v>
      </c>
    </row>
    <row r="522" spans="1:15" ht="11.25" customHeight="1" x14ac:dyDescent="0.2">
      <c r="A522" s="426"/>
      <c r="B522" s="7" t="s">
        <v>65</v>
      </c>
      <c r="C522" s="8" t="s">
        <v>58</v>
      </c>
      <c r="D522" s="10">
        <v>22</v>
      </c>
      <c r="E522" s="10">
        <v>89</v>
      </c>
      <c r="F522" s="11">
        <v>1738</v>
      </c>
      <c r="G522" s="10">
        <v>388</v>
      </c>
      <c r="H522" s="10">
        <v>4</v>
      </c>
      <c r="I522" s="11">
        <v>2241</v>
      </c>
      <c r="J522" s="11">
        <v>3766</v>
      </c>
      <c r="K522" s="11">
        <v>15233</v>
      </c>
      <c r="L522" s="11">
        <v>297475</v>
      </c>
      <c r="M522" s="11">
        <v>66410</v>
      </c>
      <c r="N522" s="10">
        <v>685</v>
      </c>
      <c r="O522" s="11">
        <v>383569</v>
      </c>
    </row>
    <row r="523" spans="1:15" ht="11.25" customHeight="1" x14ac:dyDescent="0.2">
      <c r="A523" s="426"/>
      <c r="B523" s="7" t="s">
        <v>66</v>
      </c>
      <c r="C523" s="8" t="s">
        <v>59</v>
      </c>
      <c r="D523" s="10">
        <v>36</v>
      </c>
      <c r="E523" s="10">
        <v>127</v>
      </c>
      <c r="F523" s="11">
        <v>3751</v>
      </c>
      <c r="G523" s="10">
        <v>772</v>
      </c>
      <c r="H523" s="10">
        <v>7</v>
      </c>
      <c r="I523" s="11">
        <v>4693</v>
      </c>
      <c r="J523" s="11">
        <v>7630</v>
      </c>
      <c r="K523" s="11">
        <v>26918</v>
      </c>
      <c r="L523" s="11">
        <v>795031</v>
      </c>
      <c r="M523" s="11">
        <v>163627</v>
      </c>
      <c r="N523" s="11">
        <v>1484</v>
      </c>
      <c r="O523" s="11">
        <v>994690</v>
      </c>
    </row>
    <row r="524" spans="1:15" ht="11.25" customHeight="1" x14ac:dyDescent="0.2">
      <c r="A524" s="427"/>
      <c r="B524" s="428" t="s">
        <v>46</v>
      </c>
      <c r="C524" s="428"/>
      <c r="D524" s="10">
        <v>628</v>
      </c>
      <c r="E524" s="10">
        <v>892</v>
      </c>
      <c r="F524" s="11">
        <v>18509</v>
      </c>
      <c r="G524" s="11">
        <v>4714</v>
      </c>
      <c r="H524" s="10">
        <v>125</v>
      </c>
      <c r="I524" s="14">
        <v>24868</v>
      </c>
      <c r="J524" s="11">
        <v>122357</v>
      </c>
      <c r="K524" s="11">
        <v>156784</v>
      </c>
      <c r="L524" s="11">
        <v>3699076</v>
      </c>
      <c r="M524" s="11">
        <v>947023</v>
      </c>
      <c r="N524" s="11">
        <v>23153</v>
      </c>
      <c r="O524" s="16">
        <v>4948393</v>
      </c>
    </row>
    <row r="525" spans="1:15" ht="11.25" customHeight="1" x14ac:dyDescent="0.2">
      <c r="A525" s="425" t="s">
        <v>28</v>
      </c>
      <c r="B525" s="7" t="s">
        <v>57</v>
      </c>
      <c r="C525" s="8" t="s">
        <v>58</v>
      </c>
      <c r="D525" s="10">
        <v>1</v>
      </c>
      <c r="E525" s="9"/>
      <c r="F525" s="10">
        <v>17</v>
      </c>
      <c r="G525" s="10">
        <v>27</v>
      </c>
      <c r="H525" s="9"/>
      <c r="I525" s="10">
        <v>45</v>
      </c>
      <c r="J525" s="10">
        <v>511</v>
      </c>
      <c r="K525" s="9"/>
      <c r="L525" s="11">
        <v>8695</v>
      </c>
      <c r="M525" s="11">
        <v>13810</v>
      </c>
      <c r="N525" s="9"/>
      <c r="O525" s="11">
        <v>23016</v>
      </c>
    </row>
    <row r="526" spans="1:15" ht="11.25" customHeight="1" x14ac:dyDescent="0.2">
      <c r="A526" s="426"/>
      <c r="B526" s="7" t="s">
        <v>57</v>
      </c>
      <c r="C526" s="8" t="s">
        <v>59</v>
      </c>
      <c r="D526" s="9"/>
      <c r="E526" s="9"/>
      <c r="F526" s="10">
        <v>7</v>
      </c>
      <c r="G526" s="10">
        <v>24</v>
      </c>
      <c r="H526" s="9"/>
      <c r="I526" s="10">
        <v>31</v>
      </c>
      <c r="J526" s="9"/>
      <c r="K526" s="9"/>
      <c r="L526" s="11">
        <v>3473</v>
      </c>
      <c r="M526" s="11">
        <v>11908</v>
      </c>
      <c r="N526" s="9"/>
      <c r="O526" s="11">
        <v>15381</v>
      </c>
    </row>
    <row r="527" spans="1:15" ht="11.25" customHeight="1" x14ac:dyDescent="0.2">
      <c r="A527" s="426"/>
      <c r="B527" s="7" t="s">
        <v>60</v>
      </c>
      <c r="C527" s="8" t="s">
        <v>58</v>
      </c>
      <c r="D527" s="10">
        <v>4</v>
      </c>
      <c r="E527" s="9"/>
      <c r="F527" s="10">
        <v>73</v>
      </c>
      <c r="G527" s="10">
        <v>149</v>
      </c>
      <c r="H527" s="10">
        <v>3</v>
      </c>
      <c r="I527" s="10">
        <v>229</v>
      </c>
      <c r="J527" s="11">
        <v>2035</v>
      </c>
      <c r="K527" s="9"/>
      <c r="L527" s="11">
        <v>37144</v>
      </c>
      <c r="M527" s="11">
        <v>75814</v>
      </c>
      <c r="N527" s="11">
        <v>1526</v>
      </c>
      <c r="O527" s="11">
        <v>116519</v>
      </c>
    </row>
    <row r="528" spans="1:15" ht="11.25" customHeight="1" x14ac:dyDescent="0.2">
      <c r="A528" s="426"/>
      <c r="B528" s="7" t="s">
        <v>60</v>
      </c>
      <c r="C528" s="8" t="s">
        <v>59</v>
      </c>
      <c r="D528" s="10">
        <v>4</v>
      </c>
      <c r="E528" s="10">
        <v>4</v>
      </c>
      <c r="F528" s="10">
        <v>93</v>
      </c>
      <c r="G528" s="10">
        <v>159</v>
      </c>
      <c r="H528" s="10">
        <v>1</v>
      </c>
      <c r="I528" s="10">
        <v>261</v>
      </c>
      <c r="J528" s="11">
        <v>1984</v>
      </c>
      <c r="K528" s="11">
        <v>1984</v>
      </c>
      <c r="L528" s="11">
        <v>46136</v>
      </c>
      <c r="M528" s="11">
        <v>78877</v>
      </c>
      <c r="N528" s="10">
        <v>496</v>
      </c>
      <c r="O528" s="11">
        <v>129477</v>
      </c>
    </row>
    <row r="529" spans="1:15" ht="11.25" customHeight="1" x14ac:dyDescent="0.2">
      <c r="A529" s="426"/>
      <c r="B529" s="7" t="s">
        <v>61</v>
      </c>
      <c r="C529" s="8" t="s">
        <v>58</v>
      </c>
      <c r="D529" s="10">
        <v>23</v>
      </c>
      <c r="E529" s="10">
        <v>1</v>
      </c>
      <c r="F529" s="10">
        <v>446</v>
      </c>
      <c r="G529" s="10">
        <v>422</v>
      </c>
      <c r="H529" s="10">
        <v>7</v>
      </c>
      <c r="I529" s="10">
        <v>899</v>
      </c>
      <c r="J529" s="11">
        <v>7682</v>
      </c>
      <c r="K529" s="10">
        <v>334</v>
      </c>
      <c r="L529" s="11">
        <v>148963</v>
      </c>
      <c r="M529" s="11">
        <v>140947</v>
      </c>
      <c r="N529" s="11">
        <v>2338</v>
      </c>
      <c r="O529" s="11">
        <v>300264</v>
      </c>
    </row>
    <row r="530" spans="1:15" ht="11.25" customHeight="1" x14ac:dyDescent="0.2">
      <c r="A530" s="426"/>
      <c r="B530" s="7" t="s">
        <v>61</v>
      </c>
      <c r="C530" s="8" t="s">
        <v>59</v>
      </c>
      <c r="D530" s="10">
        <v>11</v>
      </c>
      <c r="E530" s="10">
        <v>3</v>
      </c>
      <c r="F530" s="10">
        <v>354</v>
      </c>
      <c r="G530" s="10">
        <v>414</v>
      </c>
      <c r="H530" s="10">
        <v>4</v>
      </c>
      <c r="I530" s="10">
        <v>786</v>
      </c>
      <c r="J530" s="11">
        <v>3872</v>
      </c>
      <c r="K530" s="11">
        <v>1056</v>
      </c>
      <c r="L530" s="11">
        <v>124595</v>
      </c>
      <c r="M530" s="11">
        <v>145713</v>
      </c>
      <c r="N530" s="11">
        <v>1408</v>
      </c>
      <c r="O530" s="11">
        <v>276644</v>
      </c>
    </row>
    <row r="531" spans="1:15" ht="11.25" customHeight="1" x14ac:dyDescent="0.2">
      <c r="A531" s="426"/>
      <c r="B531" s="7" t="s">
        <v>62</v>
      </c>
      <c r="C531" s="8" t="s">
        <v>58</v>
      </c>
      <c r="D531" s="9"/>
      <c r="E531" s="9"/>
      <c r="F531" s="10">
        <v>99</v>
      </c>
      <c r="G531" s="10">
        <v>71</v>
      </c>
      <c r="H531" s="10">
        <v>1</v>
      </c>
      <c r="I531" s="10">
        <v>171</v>
      </c>
      <c r="J531" s="9"/>
      <c r="K531" s="9"/>
      <c r="L531" s="11">
        <v>11362</v>
      </c>
      <c r="M531" s="11">
        <v>8148</v>
      </c>
      <c r="N531" s="10">
        <v>115</v>
      </c>
      <c r="O531" s="11">
        <v>19625</v>
      </c>
    </row>
    <row r="532" spans="1:15" ht="11.25" customHeight="1" x14ac:dyDescent="0.2">
      <c r="A532" s="426"/>
      <c r="B532" s="7" t="s">
        <v>62</v>
      </c>
      <c r="C532" s="8" t="s">
        <v>59</v>
      </c>
      <c r="D532" s="10">
        <v>1</v>
      </c>
      <c r="E532" s="10">
        <v>1</v>
      </c>
      <c r="F532" s="10">
        <v>57</v>
      </c>
      <c r="G532" s="10">
        <v>47</v>
      </c>
      <c r="H532" s="9"/>
      <c r="I532" s="10">
        <v>106</v>
      </c>
      <c r="J532" s="10">
        <v>209</v>
      </c>
      <c r="K532" s="10">
        <v>209</v>
      </c>
      <c r="L532" s="11">
        <v>11912</v>
      </c>
      <c r="M532" s="11">
        <v>9822</v>
      </c>
      <c r="N532" s="9"/>
      <c r="O532" s="11">
        <v>22152</v>
      </c>
    </row>
    <row r="533" spans="1:15" ht="11.25" customHeight="1" x14ac:dyDescent="0.2">
      <c r="A533" s="426"/>
      <c r="B533" s="7" t="s">
        <v>63</v>
      </c>
      <c r="C533" s="8" t="s">
        <v>58</v>
      </c>
      <c r="D533" s="10">
        <v>76</v>
      </c>
      <c r="E533" s="10">
        <v>92</v>
      </c>
      <c r="F533" s="11">
        <v>1898</v>
      </c>
      <c r="G533" s="11">
        <v>1590</v>
      </c>
      <c r="H533" s="10">
        <v>15</v>
      </c>
      <c r="I533" s="11">
        <v>3671</v>
      </c>
      <c r="J533" s="11">
        <v>7988</v>
      </c>
      <c r="K533" s="11">
        <v>9670</v>
      </c>
      <c r="L533" s="11">
        <v>199495</v>
      </c>
      <c r="M533" s="11">
        <v>167122</v>
      </c>
      <c r="N533" s="11">
        <v>1577</v>
      </c>
      <c r="O533" s="11">
        <v>385852</v>
      </c>
    </row>
    <row r="534" spans="1:15" ht="11.25" customHeight="1" x14ac:dyDescent="0.2">
      <c r="A534" s="426"/>
      <c r="B534" s="7" t="s">
        <v>64</v>
      </c>
      <c r="C534" s="8" t="s">
        <v>59</v>
      </c>
      <c r="D534" s="10">
        <v>47</v>
      </c>
      <c r="E534" s="10">
        <v>19</v>
      </c>
      <c r="F534" s="11">
        <v>1548</v>
      </c>
      <c r="G534" s="11">
        <v>1196</v>
      </c>
      <c r="H534" s="10">
        <v>17</v>
      </c>
      <c r="I534" s="11">
        <v>2827</v>
      </c>
      <c r="J534" s="11">
        <v>9861</v>
      </c>
      <c r="K534" s="11">
        <v>3987</v>
      </c>
      <c r="L534" s="11">
        <v>324798</v>
      </c>
      <c r="M534" s="11">
        <v>250942</v>
      </c>
      <c r="N534" s="11">
        <v>3567</v>
      </c>
      <c r="O534" s="11">
        <v>593155</v>
      </c>
    </row>
    <row r="535" spans="1:15" ht="11.25" customHeight="1" x14ac:dyDescent="0.2">
      <c r="A535" s="426"/>
      <c r="B535" s="7" t="s">
        <v>65</v>
      </c>
      <c r="C535" s="8" t="s">
        <v>58</v>
      </c>
      <c r="D535" s="10">
        <v>2</v>
      </c>
      <c r="E535" s="10">
        <v>3</v>
      </c>
      <c r="F535" s="10">
        <v>866</v>
      </c>
      <c r="G535" s="10">
        <v>478</v>
      </c>
      <c r="H535" s="10">
        <v>1</v>
      </c>
      <c r="I535" s="11">
        <v>1350</v>
      </c>
      <c r="J535" s="10">
        <v>376</v>
      </c>
      <c r="K535" s="10">
        <v>564</v>
      </c>
      <c r="L535" s="11">
        <v>162750</v>
      </c>
      <c r="M535" s="11">
        <v>89832</v>
      </c>
      <c r="N535" s="10">
        <v>188</v>
      </c>
      <c r="O535" s="11">
        <v>253710</v>
      </c>
    </row>
    <row r="536" spans="1:15" ht="11.25" customHeight="1" x14ac:dyDescent="0.2">
      <c r="A536" s="426"/>
      <c r="B536" s="7" t="s">
        <v>66</v>
      </c>
      <c r="C536" s="8" t="s">
        <v>59</v>
      </c>
      <c r="D536" s="10">
        <v>14</v>
      </c>
      <c r="E536" s="10">
        <v>9</v>
      </c>
      <c r="F536" s="11">
        <v>1776</v>
      </c>
      <c r="G536" s="11">
        <v>1151</v>
      </c>
      <c r="H536" s="10">
        <v>7</v>
      </c>
      <c r="I536" s="11">
        <v>2957</v>
      </c>
      <c r="J536" s="11">
        <v>3258</v>
      </c>
      <c r="K536" s="11">
        <v>2095</v>
      </c>
      <c r="L536" s="11">
        <v>413316</v>
      </c>
      <c r="M536" s="11">
        <v>267864</v>
      </c>
      <c r="N536" s="11">
        <v>1629</v>
      </c>
      <c r="O536" s="11">
        <v>688162</v>
      </c>
    </row>
    <row r="537" spans="1:15" ht="11.25" customHeight="1" x14ac:dyDescent="0.2">
      <c r="A537" s="427"/>
      <c r="B537" s="428" t="s">
        <v>46</v>
      </c>
      <c r="C537" s="428"/>
      <c r="D537" s="10">
        <v>183</v>
      </c>
      <c r="E537" s="10">
        <v>132</v>
      </c>
      <c r="F537" s="11">
        <v>7234</v>
      </c>
      <c r="G537" s="11">
        <v>5728</v>
      </c>
      <c r="H537" s="10">
        <v>56</v>
      </c>
      <c r="I537" s="14">
        <v>13333</v>
      </c>
      <c r="J537" s="11">
        <v>37776</v>
      </c>
      <c r="K537" s="11">
        <v>19899</v>
      </c>
      <c r="L537" s="11">
        <v>1492639</v>
      </c>
      <c r="M537" s="11">
        <v>1260799</v>
      </c>
      <c r="N537" s="11">
        <v>12844</v>
      </c>
      <c r="O537" s="16">
        <v>2823957</v>
      </c>
    </row>
    <row r="538" spans="1:15" ht="11.25" customHeight="1" x14ac:dyDescent="0.2">
      <c r="A538" s="425" t="s">
        <v>29</v>
      </c>
      <c r="B538" s="7" t="s">
        <v>57</v>
      </c>
      <c r="C538" s="8" t="s">
        <v>58</v>
      </c>
      <c r="D538" s="10">
        <v>6</v>
      </c>
      <c r="E538" s="10">
        <v>2</v>
      </c>
      <c r="F538" s="10">
        <v>74</v>
      </c>
      <c r="G538" s="10">
        <v>3</v>
      </c>
      <c r="H538" s="9"/>
      <c r="I538" s="10">
        <v>85</v>
      </c>
      <c r="J538" s="11">
        <v>2795</v>
      </c>
      <c r="K538" s="10">
        <v>932</v>
      </c>
      <c r="L538" s="11">
        <v>34473</v>
      </c>
      <c r="M538" s="11">
        <v>1398</v>
      </c>
      <c r="N538" s="9"/>
      <c r="O538" s="11">
        <v>39598</v>
      </c>
    </row>
    <row r="539" spans="1:15" ht="11.25" customHeight="1" x14ac:dyDescent="0.2">
      <c r="A539" s="426"/>
      <c r="B539" s="7" t="s">
        <v>57</v>
      </c>
      <c r="C539" s="8" t="s">
        <v>59</v>
      </c>
      <c r="D539" s="10">
        <v>4</v>
      </c>
      <c r="E539" s="10">
        <v>3</v>
      </c>
      <c r="F539" s="10">
        <v>75</v>
      </c>
      <c r="G539" s="10">
        <v>7</v>
      </c>
      <c r="H539" s="9"/>
      <c r="I539" s="10">
        <v>89</v>
      </c>
      <c r="J539" s="11">
        <v>1807</v>
      </c>
      <c r="K539" s="11">
        <v>1356</v>
      </c>
      <c r="L539" s="11">
        <v>33890</v>
      </c>
      <c r="M539" s="11">
        <v>3163</v>
      </c>
      <c r="N539" s="9"/>
      <c r="O539" s="11">
        <v>40216</v>
      </c>
    </row>
    <row r="540" spans="1:15" ht="11.25" customHeight="1" x14ac:dyDescent="0.2">
      <c r="A540" s="426"/>
      <c r="B540" s="7" t="s">
        <v>60</v>
      </c>
      <c r="C540" s="8" t="s">
        <v>58</v>
      </c>
      <c r="D540" s="10">
        <v>32</v>
      </c>
      <c r="E540" s="10">
        <v>25</v>
      </c>
      <c r="F540" s="10">
        <v>401</v>
      </c>
      <c r="G540" s="10">
        <v>171</v>
      </c>
      <c r="H540" s="10">
        <v>1</v>
      </c>
      <c r="I540" s="10">
        <v>630</v>
      </c>
      <c r="J540" s="11">
        <v>14829</v>
      </c>
      <c r="K540" s="11">
        <v>11585</v>
      </c>
      <c r="L540" s="11">
        <v>185825</v>
      </c>
      <c r="M540" s="11">
        <v>79242</v>
      </c>
      <c r="N540" s="10">
        <v>463</v>
      </c>
      <c r="O540" s="11">
        <v>291944</v>
      </c>
    </row>
    <row r="541" spans="1:15" ht="11.25" customHeight="1" x14ac:dyDescent="0.2">
      <c r="A541" s="426"/>
      <c r="B541" s="7" t="s">
        <v>60</v>
      </c>
      <c r="C541" s="8" t="s">
        <v>59</v>
      </c>
      <c r="D541" s="10">
        <v>36</v>
      </c>
      <c r="E541" s="10">
        <v>14</v>
      </c>
      <c r="F541" s="10">
        <v>406</v>
      </c>
      <c r="G541" s="10">
        <v>181</v>
      </c>
      <c r="H541" s="10">
        <v>5</v>
      </c>
      <c r="I541" s="10">
        <v>642</v>
      </c>
      <c r="J541" s="11">
        <v>16265</v>
      </c>
      <c r="K541" s="11">
        <v>6325</v>
      </c>
      <c r="L541" s="11">
        <v>183433</v>
      </c>
      <c r="M541" s="11">
        <v>81777</v>
      </c>
      <c r="N541" s="11">
        <v>2259</v>
      </c>
      <c r="O541" s="11">
        <v>290059</v>
      </c>
    </row>
    <row r="542" spans="1:15" ht="11.25" customHeight="1" x14ac:dyDescent="0.2">
      <c r="A542" s="426"/>
      <c r="B542" s="7" t="s">
        <v>61</v>
      </c>
      <c r="C542" s="8" t="s">
        <v>58</v>
      </c>
      <c r="D542" s="10">
        <v>115</v>
      </c>
      <c r="E542" s="10">
        <v>40</v>
      </c>
      <c r="F542" s="11">
        <v>1325</v>
      </c>
      <c r="G542" s="10">
        <v>668</v>
      </c>
      <c r="H542" s="10">
        <v>9</v>
      </c>
      <c r="I542" s="11">
        <v>2157</v>
      </c>
      <c r="J542" s="11">
        <v>34982</v>
      </c>
      <c r="K542" s="11">
        <v>12168</v>
      </c>
      <c r="L542" s="11">
        <v>403049</v>
      </c>
      <c r="M542" s="11">
        <v>203198</v>
      </c>
      <c r="N542" s="11">
        <v>2738</v>
      </c>
      <c r="O542" s="11">
        <v>656135</v>
      </c>
    </row>
    <row r="543" spans="1:15" ht="11.25" customHeight="1" x14ac:dyDescent="0.2">
      <c r="A543" s="426"/>
      <c r="B543" s="7" t="s">
        <v>61</v>
      </c>
      <c r="C543" s="8" t="s">
        <v>59</v>
      </c>
      <c r="D543" s="10">
        <v>112</v>
      </c>
      <c r="E543" s="10">
        <v>32</v>
      </c>
      <c r="F543" s="11">
        <v>1197</v>
      </c>
      <c r="G543" s="10">
        <v>618</v>
      </c>
      <c r="H543" s="10">
        <v>13</v>
      </c>
      <c r="I543" s="11">
        <v>1972</v>
      </c>
      <c r="J543" s="11">
        <v>35902</v>
      </c>
      <c r="K543" s="11">
        <v>10258</v>
      </c>
      <c r="L543" s="11">
        <v>383699</v>
      </c>
      <c r="M543" s="11">
        <v>198100</v>
      </c>
      <c r="N543" s="11">
        <v>4167</v>
      </c>
      <c r="O543" s="11">
        <v>632126</v>
      </c>
    </row>
    <row r="544" spans="1:15" ht="11.25" customHeight="1" x14ac:dyDescent="0.2">
      <c r="A544" s="426"/>
      <c r="B544" s="7" t="s">
        <v>62</v>
      </c>
      <c r="C544" s="8" t="s">
        <v>58</v>
      </c>
      <c r="D544" s="10">
        <v>9</v>
      </c>
      <c r="E544" s="10">
        <v>2</v>
      </c>
      <c r="F544" s="10">
        <v>186</v>
      </c>
      <c r="G544" s="10">
        <v>83</v>
      </c>
      <c r="H544" s="10">
        <v>1</v>
      </c>
      <c r="I544" s="10">
        <v>281</v>
      </c>
      <c r="J544" s="10">
        <v>941</v>
      </c>
      <c r="K544" s="10">
        <v>209</v>
      </c>
      <c r="L544" s="11">
        <v>19441</v>
      </c>
      <c r="M544" s="11">
        <v>8675</v>
      </c>
      <c r="N544" s="10">
        <v>105</v>
      </c>
      <c r="O544" s="11">
        <v>29371</v>
      </c>
    </row>
    <row r="545" spans="1:15" ht="11.25" customHeight="1" x14ac:dyDescent="0.2">
      <c r="A545" s="426"/>
      <c r="B545" s="7" t="s">
        <v>62</v>
      </c>
      <c r="C545" s="8" t="s">
        <v>59</v>
      </c>
      <c r="D545" s="10">
        <v>12</v>
      </c>
      <c r="E545" s="10">
        <v>5</v>
      </c>
      <c r="F545" s="10">
        <v>116</v>
      </c>
      <c r="G545" s="10">
        <v>47</v>
      </c>
      <c r="H545" s="9"/>
      <c r="I545" s="10">
        <v>180</v>
      </c>
      <c r="J545" s="11">
        <v>2284</v>
      </c>
      <c r="K545" s="10">
        <v>952</v>
      </c>
      <c r="L545" s="11">
        <v>22078</v>
      </c>
      <c r="M545" s="11">
        <v>8945</v>
      </c>
      <c r="N545" s="9"/>
      <c r="O545" s="11">
        <v>34259</v>
      </c>
    </row>
    <row r="546" spans="1:15" ht="11.25" customHeight="1" x14ac:dyDescent="0.2">
      <c r="A546" s="426"/>
      <c r="B546" s="7" t="s">
        <v>63</v>
      </c>
      <c r="C546" s="8" t="s">
        <v>58</v>
      </c>
      <c r="D546" s="10">
        <v>328</v>
      </c>
      <c r="E546" s="10">
        <v>300</v>
      </c>
      <c r="F546" s="11">
        <v>3102</v>
      </c>
      <c r="G546" s="11">
        <v>2033</v>
      </c>
      <c r="H546" s="10">
        <v>32</v>
      </c>
      <c r="I546" s="11">
        <v>5795</v>
      </c>
      <c r="J546" s="11">
        <v>31398</v>
      </c>
      <c r="K546" s="11">
        <v>28718</v>
      </c>
      <c r="L546" s="11">
        <v>296945</v>
      </c>
      <c r="M546" s="11">
        <v>194613</v>
      </c>
      <c r="N546" s="11">
        <v>3063</v>
      </c>
      <c r="O546" s="11">
        <v>554737</v>
      </c>
    </row>
    <row r="547" spans="1:15" ht="11.25" customHeight="1" x14ac:dyDescent="0.2">
      <c r="A547" s="426"/>
      <c r="B547" s="7" t="s">
        <v>64</v>
      </c>
      <c r="C547" s="8" t="s">
        <v>59</v>
      </c>
      <c r="D547" s="10">
        <v>276</v>
      </c>
      <c r="E547" s="10">
        <v>158</v>
      </c>
      <c r="F547" s="11">
        <v>2882</v>
      </c>
      <c r="G547" s="11">
        <v>1757</v>
      </c>
      <c r="H547" s="10">
        <v>46</v>
      </c>
      <c r="I547" s="11">
        <v>5119</v>
      </c>
      <c r="J547" s="11">
        <v>52741</v>
      </c>
      <c r="K547" s="11">
        <v>30192</v>
      </c>
      <c r="L547" s="11">
        <v>550724</v>
      </c>
      <c r="M547" s="11">
        <v>335747</v>
      </c>
      <c r="N547" s="11">
        <v>8790</v>
      </c>
      <c r="O547" s="11">
        <v>978194</v>
      </c>
    </row>
    <row r="548" spans="1:15" ht="11.25" customHeight="1" x14ac:dyDescent="0.2">
      <c r="A548" s="426"/>
      <c r="B548" s="7" t="s">
        <v>65</v>
      </c>
      <c r="C548" s="8" t="s">
        <v>58</v>
      </c>
      <c r="D548" s="10">
        <v>50</v>
      </c>
      <c r="E548" s="10">
        <v>59</v>
      </c>
      <c r="F548" s="11">
        <v>1186</v>
      </c>
      <c r="G548" s="10">
        <v>610</v>
      </c>
      <c r="H548" s="10">
        <v>6</v>
      </c>
      <c r="I548" s="11">
        <v>1911</v>
      </c>
      <c r="J548" s="11">
        <v>8558</v>
      </c>
      <c r="K548" s="11">
        <v>10098</v>
      </c>
      <c r="L548" s="11">
        <v>202995</v>
      </c>
      <c r="M548" s="11">
        <v>104407</v>
      </c>
      <c r="N548" s="11">
        <v>1027</v>
      </c>
      <c r="O548" s="11">
        <v>327085</v>
      </c>
    </row>
    <row r="549" spans="1:15" ht="11.25" customHeight="1" x14ac:dyDescent="0.2">
      <c r="A549" s="426"/>
      <c r="B549" s="7" t="s">
        <v>66</v>
      </c>
      <c r="C549" s="8" t="s">
        <v>59</v>
      </c>
      <c r="D549" s="10">
        <v>128</v>
      </c>
      <c r="E549" s="10">
        <v>103</v>
      </c>
      <c r="F549" s="11">
        <v>2709</v>
      </c>
      <c r="G549" s="11">
        <v>1509</v>
      </c>
      <c r="H549" s="10">
        <v>8</v>
      </c>
      <c r="I549" s="11">
        <v>4457</v>
      </c>
      <c r="J549" s="11">
        <v>27130</v>
      </c>
      <c r="K549" s="11">
        <v>21831</v>
      </c>
      <c r="L549" s="11">
        <v>574177</v>
      </c>
      <c r="M549" s="11">
        <v>319835</v>
      </c>
      <c r="N549" s="11">
        <v>1696</v>
      </c>
      <c r="O549" s="11">
        <v>944669</v>
      </c>
    </row>
    <row r="550" spans="1:15" ht="11.25" customHeight="1" x14ac:dyDescent="0.2">
      <c r="A550" s="427"/>
      <c r="B550" s="428" t="s">
        <v>46</v>
      </c>
      <c r="C550" s="428"/>
      <c r="D550" s="11">
        <v>1108</v>
      </c>
      <c r="E550" s="10">
        <v>743</v>
      </c>
      <c r="F550" s="11">
        <v>13659</v>
      </c>
      <c r="G550" s="11">
        <v>7687</v>
      </c>
      <c r="H550" s="10">
        <v>121</v>
      </c>
      <c r="I550" s="14">
        <v>23318</v>
      </c>
      <c r="J550" s="11">
        <v>229632</v>
      </c>
      <c r="K550" s="11">
        <v>134624</v>
      </c>
      <c r="L550" s="11">
        <v>2890729</v>
      </c>
      <c r="M550" s="11">
        <v>1539100</v>
      </c>
      <c r="N550" s="11">
        <v>24308</v>
      </c>
      <c r="O550" s="16">
        <v>4818393</v>
      </c>
    </row>
    <row r="551" spans="1:15" ht="11.25" customHeight="1" x14ac:dyDescent="0.2">
      <c r="A551" s="425" t="s">
        <v>30</v>
      </c>
      <c r="B551" s="7" t="s">
        <v>57</v>
      </c>
      <c r="C551" s="8" t="s">
        <v>58</v>
      </c>
      <c r="D551" s="10">
        <v>184</v>
      </c>
      <c r="E551" s="10">
        <v>3</v>
      </c>
      <c r="F551" s="10">
        <v>10</v>
      </c>
      <c r="G551" s="9"/>
      <c r="H551" s="9"/>
      <c r="I551" s="10">
        <v>197</v>
      </c>
      <c r="J551" s="11">
        <v>85716</v>
      </c>
      <c r="K551" s="11">
        <v>1398</v>
      </c>
      <c r="L551" s="11">
        <v>4658</v>
      </c>
      <c r="M551" s="9"/>
      <c r="N551" s="9"/>
      <c r="O551" s="11">
        <v>91772</v>
      </c>
    </row>
    <row r="552" spans="1:15" ht="11.25" customHeight="1" x14ac:dyDescent="0.2">
      <c r="A552" s="426"/>
      <c r="B552" s="7" t="s">
        <v>57</v>
      </c>
      <c r="C552" s="8" t="s">
        <v>59</v>
      </c>
      <c r="D552" s="10">
        <v>182</v>
      </c>
      <c r="E552" s="9"/>
      <c r="F552" s="10">
        <v>8</v>
      </c>
      <c r="G552" s="10">
        <v>1</v>
      </c>
      <c r="H552" s="9"/>
      <c r="I552" s="10">
        <v>191</v>
      </c>
      <c r="J552" s="11">
        <v>82239</v>
      </c>
      <c r="K552" s="9"/>
      <c r="L552" s="11">
        <v>3615</v>
      </c>
      <c r="M552" s="10">
        <v>452</v>
      </c>
      <c r="N552" s="9"/>
      <c r="O552" s="11">
        <v>86306</v>
      </c>
    </row>
    <row r="553" spans="1:15" ht="11.25" customHeight="1" x14ac:dyDescent="0.2">
      <c r="A553" s="426"/>
      <c r="B553" s="7" t="s">
        <v>60</v>
      </c>
      <c r="C553" s="8" t="s">
        <v>58</v>
      </c>
      <c r="D553" s="10">
        <v>982</v>
      </c>
      <c r="E553" s="10">
        <v>11</v>
      </c>
      <c r="F553" s="10">
        <v>77</v>
      </c>
      <c r="G553" s="10">
        <v>11</v>
      </c>
      <c r="H553" s="10">
        <v>2</v>
      </c>
      <c r="I553" s="11">
        <v>1083</v>
      </c>
      <c r="J553" s="11">
        <v>455063</v>
      </c>
      <c r="K553" s="11">
        <v>5097</v>
      </c>
      <c r="L553" s="11">
        <v>35682</v>
      </c>
      <c r="M553" s="11">
        <v>5097</v>
      </c>
      <c r="N553" s="10">
        <v>927</v>
      </c>
      <c r="O553" s="11">
        <v>501866</v>
      </c>
    </row>
    <row r="554" spans="1:15" ht="11.25" customHeight="1" x14ac:dyDescent="0.2">
      <c r="A554" s="426"/>
      <c r="B554" s="7" t="s">
        <v>60</v>
      </c>
      <c r="C554" s="8" t="s">
        <v>59</v>
      </c>
      <c r="D554" s="10">
        <v>876</v>
      </c>
      <c r="E554" s="10">
        <v>9</v>
      </c>
      <c r="F554" s="10">
        <v>60</v>
      </c>
      <c r="G554" s="10">
        <v>14</v>
      </c>
      <c r="H554" s="10">
        <v>3</v>
      </c>
      <c r="I554" s="10">
        <v>962</v>
      </c>
      <c r="J554" s="11">
        <v>395781</v>
      </c>
      <c r="K554" s="11">
        <v>4066</v>
      </c>
      <c r="L554" s="11">
        <v>27108</v>
      </c>
      <c r="M554" s="11">
        <v>6325</v>
      </c>
      <c r="N554" s="11">
        <v>1355</v>
      </c>
      <c r="O554" s="11">
        <v>434635</v>
      </c>
    </row>
    <row r="555" spans="1:15" ht="11.25" customHeight="1" x14ac:dyDescent="0.2">
      <c r="A555" s="426"/>
      <c r="B555" s="7" t="s">
        <v>61</v>
      </c>
      <c r="C555" s="8" t="s">
        <v>58</v>
      </c>
      <c r="D555" s="11">
        <v>2856</v>
      </c>
      <c r="E555" s="10">
        <v>40</v>
      </c>
      <c r="F555" s="10">
        <v>328</v>
      </c>
      <c r="G555" s="10">
        <v>59</v>
      </c>
      <c r="H555" s="10">
        <v>17</v>
      </c>
      <c r="I555" s="11">
        <v>3300</v>
      </c>
      <c r="J555" s="11">
        <v>868761</v>
      </c>
      <c r="K555" s="11">
        <v>12168</v>
      </c>
      <c r="L555" s="11">
        <v>99774</v>
      </c>
      <c r="M555" s="11">
        <v>17947</v>
      </c>
      <c r="N555" s="11">
        <v>5171</v>
      </c>
      <c r="O555" s="11">
        <v>1003821</v>
      </c>
    </row>
    <row r="556" spans="1:15" ht="11.25" customHeight="1" x14ac:dyDescent="0.2">
      <c r="A556" s="426"/>
      <c r="B556" s="7" t="s">
        <v>61</v>
      </c>
      <c r="C556" s="8" t="s">
        <v>59</v>
      </c>
      <c r="D556" s="11">
        <v>2756</v>
      </c>
      <c r="E556" s="10">
        <v>44</v>
      </c>
      <c r="F556" s="10">
        <v>324</v>
      </c>
      <c r="G556" s="10">
        <v>47</v>
      </c>
      <c r="H556" s="10">
        <v>23</v>
      </c>
      <c r="I556" s="11">
        <v>3194</v>
      </c>
      <c r="J556" s="11">
        <v>883436</v>
      </c>
      <c r="K556" s="11">
        <v>14104</v>
      </c>
      <c r="L556" s="11">
        <v>103858</v>
      </c>
      <c r="M556" s="11">
        <v>15066</v>
      </c>
      <c r="N556" s="11">
        <v>7373</v>
      </c>
      <c r="O556" s="11">
        <v>1023837</v>
      </c>
    </row>
    <row r="557" spans="1:15" ht="11.25" customHeight="1" x14ac:dyDescent="0.2">
      <c r="A557" s="426"/>
      <c r="B557" s="7" t="s">
        <v>62</v>
      </c>
      <c r="C557" s="8" t="s">
        <v>58</v>
      </c>
      <c r="D557" s="10">
        <v>513</v>
      </c>
      <c r="E557" s="10">
        <v>3</v>
      </c>
      <c r="F557" s="10">
        <v>61</v>
      </c>
      <c r="G557" s="10">
        <v>15</v>
      </c>
      <c r="H557" s="10">
        <v>2</v>
      </c>
      <c r="I557" s="10">
        <v>594</v>
      </c>
      <c r="J557" s="11">
        <v>53621</v>
      </c>
      <c r="K557" s="10">
        <v>314</v>
      </c>
      <c r="L557" s="11">
        <v>6376</v>
      </c>
      <c r="M557" s="11">
        <v>1568</v>
      </c>
      <c r="N557" s="10">
        <v>209</v>
      </c>
      <c r="O557" s="11">
        <v>62088</v>
      </c>
    </row>
    <row r="558" spans="1:15" ht="11.25" customHeight="1" x14ac:dyDescent="0.2">
      <c r="A558" s="426"/>
      <c r="B558" s="7" t="s">
        <v>62</v>
      </c>
      <c r="C558" s="8" t="s">
        <v>59</v>
      </c>
      <c r="D558" s="10">
        <v>290</v>
      </c>
      <c r="E558" s="10">
        <v>5</v>
      </c>
      <c r="F558" s="10">
        <v>40</v>
      </c>
      <c r="G558" s="10">
        <v>5</v>
      </c>
      <c r="H558" s="10">
        <v>1</v>
      </c>
      <c r="I558" s="10">
        <v>341</v>
      </c>
      <c r="J558" s="11">
        <v>55194</v>
      </c>
      <c r="K558" s="10">
        <v>952</v>
      </c>
      <c r="L558" s="11">
        <v>7613</v>
      </c>
      <c r="M558" s="10">
        <v>952</v>
      </c>
      <c r="N558" s="10">
        <v>190</v>
      </c>
      <c r="O558" s="11">
        <v>64901</v>
      </c>
    </row>
    <row r="559" spans="1:15" ht="11.25" customHeight="1" x14ac:dyDescent="0.2">
      <c r="A559" s="426"/>
      <c r="B559" s="7" t="s">
        <v>63</v>
      </c>
      <c r="C559" s="8" t="s">
        <v>58</v>
      </c>
      <c r="D559" s="11">
        <v>8423</v>
      </c>
      <c r="E559" s="10">
        <v>218</v>
      </c>
      <c r="F559" s="11">
        <v>1271</v>
      </c>
      <c r="G559" s="10">
        <v>121</v>
      </c>
      <c r="H559" s="10">
        <v>51</v>
      </c>
      <c r="I559" s="11">
        <v>10084</v>
      </c>
      <c r="J559" s="11">
        <v>806308</v>
      </c>
      <c r="K559" s="11">
        <v>20868</v>
      </c>
      <c r="L559" s="11">
        <v>121669</v>
      </c>
      <c r="M559" s="11">
        <v>11583</v>
      </c>
      <c r="N559" s="11">
        <v>4882</v>
      </c>
      <c r="O559" s="11">
        <v>965310</v>
      </c>
    </row>
    <row r="560" spans="1:15" ht="11.25" customHeight="1" x14ac:dyDescent="0.2">
      <c r="A560" s="426"/>
      <c r="B560" s="7" t="s">
        <v>64</v>
      </c>
      <c r="C560" s="8" t="s">
        <v>59</v>
      </c>
      <c r="D560" s="11">
        <v>7280</v>
      </c>
      <c r="E560" s="10">
        <v>149</v>
      </c>
      <c r="F560" s="10">
        <v>930</v>
      </c>
      <c r="G560" s="10">
        <v>95</v>
      </c>
      <c r="H560" s="10">
        <v>43</v>
      </c>
      <c r="I560" s="11">
        <v>8497</v>
      </c>
      <c r="J560" s="11">
        <v>1391143</v>
      </c>
      <c r="K560" s="11">
        <v>28473</v>
      </c>
      <c r="L560" s="11">
        <v>177715</v>
      </c>
      <c r="M560" s="11">
        <v>18154</v>
      </c>
      <c r="N560" s="11">
        <v>8217</v>
      </c>
      <c r="O560" s="11">
        <v>1623702</v>
      </c>
    </row>
    <row r="561" spans="1:15" ht="11.25" customHeight="1" x14ac:dyDescent="0.2">
      <c r="A561" s="426"/>
      <c r="B561" s="7" t="s">
        <v>65</v>
      </c>
      <c r="C561" s="8" t="s">
        <v>58</v>
      </c>
      <c r="D561" s="11">
        <v>2859</v>
      </c>
      <c r="E561" s="10">
        <v>35</v>
      </c>
      <c r="F561" s="10">
        <v>407</v>
      </c>
      <c r="G561" s="10">
        <v>9</v>
      </c>
      <c r="H561" s="10">
        <v>7</v>
      </c>
      <c r="I561" s="11">
        <v>3317</v>
      </c>
      <c r="J561" s="11">
        <v>489345</v>
      </c>
      <c r="K561" s="11">
        <v>5991</v>
      </c>
      <c r="L561" s="11">
        <v>69662</v>
      </c>
      <c r="M561" s="11">
        <v>1540</v>
      </c>
      <c r="N561" s="11">
        <v>1198</v>
      </c>
      <c r="O561" s="11">
        <v>567736</v>
      </c>
    </row>
    <row r="562" spans="1:15" ht="11.25" customHeight="1" x14ac:dyDescent="0.2">
      <c r="A562" s="426"/>
      <c r="B562" s="7" t="s">
        <v>66</v>
      </c>
      <c r="C562" s="8" t="s">
        <v>59</v>
      </c>
      <c r="D562" s="11">
        <v>6181</v>
      </c>
      <c r="E562" s="10">
        <v>46</v>
      </c>
      <c r="F562" s="10">
        <v>775</v>
      </c>
      <c r="G562" s="10">
        <v>27</v>
      </c>
      <c r="H562" s="10">
        <v>13</v>
      </c>
      <c r="I562" s="11">
        <v>7042</v>
      </c>
      <c r="J562" s="11">
        <v>1310074</v>
      </c>
      <c r="K562" s="11">
        <v>9750</v>
      </c>
      <c r="L562" s="11">
        <v>164263</v>
      </c>
      <c r="M562" s="11">
        <v>5723</v>
      </c>
      <c r="N562" s="11">
        <v>2755</v>
      </c>
      <c r="O562" s="11">
        <v>1492565</v>
      </c>
    </row>
    <row r="563" spans="1:15" ht="11.25" customHeight="1" x14ac:dyDescent="0.2">
      <c r="A563" s="427"/>
      <c r="B563" s="428" t="s">
        <v>46</v>
      </c>
      <c r="C563" s="428"/>
      <c r="D563" s="11">
        <v>33382</v>
      </c>
      <c r="E563" s="10">
        <v>563</v>
      </c>
      <c r="F563" s="11">
        <v>4291</v>
      </c>
      <c r="G563" s="10">
        <v>404</v>
      </c>
      <c r="H563" s="10">
        <v>162</v>
      </c>
      <c r="I563" s="14">
        <v>38802</v>
      </c>
      <c r="J563" s="11">
        <v>6876681</v>
      </c>
      <c r="K563" s="11">
        <v>103181</v>
      </c>
      <c r="L563" s="11">
        <v>821993</v>
      </c>
      <c r="M563" s="11">
        <v>84407</v>
      </c>
      <c r="N563" s="11">
        <v>32277</v>
      </c>
      <c r="O563" s="16">
        <v>7918539</v>
      </c>
    </row>
    <row r="564" spans="1:15" ht="11.25" customHeight="1" x14ac:dyDescent="0.2">
      <c r="A564" s="425" t="s">
        <v>31</v>
      </c>
      <c r="B564" s="7" t="s">
        <v>57</v>
      </c>
      <c r="C564" s="8" t="s">
        <v>58</v>
      </c>
      <c r="D564" s="9"/>
      <c r="E564" s="10">
        <v>20</v>
      </c>
      <c r="F564" s="9"/>
      <c r="G564" s="9"/>
      <c r="H564" s="9"/>
      <c r="I564" s="10">
        <v>20</v>
      </c>
      <c r="J564" s="9"/>
      <c r="K564" s="11">
        <v>10528</v>
      </c>
      <c r="L564" s="9"/>
      <c r="M564" s="9"/>
      <c r="N564" s="9"/>
      <c r="O564" s="11">
        <v>10528</v>
      </c>
    </row>
    <row r="565" spans="1:15" ht="11.25" customHeight="1" x14ac:dyDescent="0.2">
      <c r="A565" s="426"/>
      <c r="B565" s="7" t="s">
        <v>57</v>
      </c>
      <c r="C565" s="8" t="s">
        <v>59</v>
      </c>
      <c r="D565" s="10">
        <v>1</v>
      </c>
      <c r="E565" s="10">
        <v>19</v>
      </c>
      <c r="F565" s="9"/>
      <c r="G565" s="9"/>
      <c r="H565" s="9"/>
      <c r="I565" s="10">
        <v>20</v>
      </c>
      <c r="J565" s="10">
        <v>511</v>
      </c>
      <c r="K565" s="11">
        <v>9702</v>
      </c>
      <c r="L565" s="9"/>
      <c r="M565" s="9"/>
      <c r="N565" s="9"/>
      <c r="O565" s="11">
        <v>10213</v>
      </c>
    </row>
    <row r="566" spans="1:15" ht="11.25" customHeight="1" x14ac:dyDescent="0.2">
      <c r="A566" s="426"/>
      <c r="B566" s="7" t="s">
        <v>60</v>
      </c>
      <c r="C566" s="8" t="s">
        <v>58</v>
      </c>
      <c r="D566" s="10">
        <v>16</v>
      </c>
      <c r="E566" s="10">
        <v>218</v>
      </c>
      <c r="F566" s="10">
        <v>32</v>
      </c>
      <c r="G566" s="9"/>
      <c r="H566" s="10">
        <v>1</v>
      </c>
      <c r="I566" s="10">
        <v>267</v>
      </c>
      <c r="J566" s="11">
        <v>8378</v>
      </c>
      <c r="K566" s="11">
        <v>114155</v>
      </c>
      <c r="L566" s="11">
        <v>16757</v>
      </c>
      <c r="M566" s="9"/>
      <c r="N566" s="10">
        <v>524</v>
      </c>
      <c r="O566" s="11">
        <v>139814</v>
      </c>
    </row>
    <row r="567" spans="1:15" ht="11.25" customHeight="1" x14ac:dyDescent="0.2">
      <c r="A567" s="426"/>
      <c r="B567" s="7" t="s">
        <v>60</v>
      </c>
      <c r="C567" s="8" t="s">
        <v>59</v>
      </c>
      <c r="D567" s="10">
        <v>14</v>
      </c>
      <c r="E567" s="10">
        <v>209</v>
      </c>
      <c r="F567" s="10">
        <v>31</v>
      </c>
      <c r="G567" s="10">
        <v>3</v>
      </c>
      <c r="H567" s="10">
        <v>1</v>
      </c>
      <c r="I567" s="10">
        <v>258</v>
      </c>
      <c r="J567" s="11">
        <v>7148</v>
      </c>
      <c r="K567" s="11">
        <v>106703</v>
      </c>
      <c r="L567" s="11">
        <v>15827</v>
      </c>
      <c r="M567" s="11">
        <v>1532</v>
      </c>
      <c r="N567" s="10">
        <v>511</v>
      </c>
      <c r="O567" s="11">
        <v>131721</v>
      </c>
    </row>
    <row r="568" spans="1:15" ht="11.25" customHeight="1" x14ac:dyDescent="0.2">
      <c r="A568" s="426"/>
      <c r="B568" s="7" t="s">
        <v>61</v>
      </c>
      <c r="C568" s="8" t="s">
        <v>58</v>
      </c>
      <c r="D568" s="10">
        <v>14</v>
      </c>
      <c r="E568" s="10">
        <v>898</v>
      </c>
      <c r="F568" s="10">
        <v>47</v>
      </c>
      <c r="G568" s="10">
        <v>10</v>
      </c>
      <c r="H568" s="9"/>
      <c r="I568" s="10">
        <v>969</v>
      </c>
      <c r="J568" s="11">
        <v>4812</v>
      </c>
      <c r="K568" s="11">
        <v>308672</v>
      </c>
      <c r="L568" s="11">
        <v>16155</v>
      </c>
      <c r="M568" s="11">
        <v>3437</v>
      </c>
      <c r="N568" s="9"/>
      <c r="O568" s="11">
        <v>333076</v>
      </c>
    </row>
    <row r="569" spans="1:15" ht="11.25" customHeight="1" x14ac:dyDescent="0.2">
      <c r="A569" s="426"/>
      <c r="B569" s="7" t="s">
        <v>61</v>
      </c>
      <c r="C569" s="8" t="s">
        <v>59</v>
      </c>
      <c r="D569" s="10">
        <v>10</v>
      </c>
      <c r="E569" s="10">
        <v>844</v>
      </c>
      <c r="F569" s="10">
        <v>36</v>
      </c>
      <c r="G569" s="10">
        <v>3</v>
      </c>
      <c r="H569" s="10">
        <v>4</v>
      </c>
      <c r="I569" s="10">
        <v>897</v>
      </c>
      <c r="J569" s="11">
        <v>3622</v>
      </c>
      <c r="K569" s="11">
        <v>305715</v>
      </c>
      <c r="L569" s="11">
        <v>13040</v>
      </c>
      <c r="M569" s="11">
        <v>1087</v>
      </c>
      <c r="N569" s="11">
        <v>1449</v>
      </c>
      <c r="O569" s="11">
        <v>324913</v>
      </c>
    </row>
    <row r="570" spans="1:15" ht="11.25" customHeight="1" x14ac:dyDescent="0.2">
      <c r="A570" s="426"/>
      <c r="B570" s="7" t="s">
        <v>62</v>
      </c>
      <c r="C570" s="8" t="s">
        <v>58</v>
      </c>
      <c r="D570" s="10">
        <v>5</v>
      </c>
      <c r="E570" s="10">
        <v>162</v>
      </c>
      <c r="F570" s="10">
        <v>7</v>
      </c>
      <c r="G570" s="10">
        <v>4</v>
      </c>
      <c r="H570" s="10">
        <v>2</v>
      </c>
      <c r="I570" s="10">
        <v>180</v>
      </c>
      <c r="J570" s="10">
        <v>591</v>
      </c>
      <c r="K570" s="11">
        <v>19134</v>
      </c>
      <c r="L570" s="10">
        <v>827</v>
      </c>
      <c r="M570" s="10">
        <v>472</v>
      </c>
      <c r="N570" s="10">
        <v>236</v>
      </c>
      <c r="O570" s="11">
        <v>21260</v>
      </c>
    </row>
    <row r="571" spans="1:15" ht="11.25" customHeight="1" x14ac:dyDescent="0.2">
      <c r="A571" s="426"/>
      <c r="B571" s="7" t="s">
        <v>62</v>
      </c>
      <c r="C571" s="8" t="s">
        <v>59</v>
      </c>
      <c r="D571" s="10">
        <v>2</v>
      </c>
      <c r="E571" s="10">
        <v>116</v>
      </c>
      <c r="F571" s="10">
        <v>4</v>
      </c>
      <c r="G571" s="9"/>
      <c r="H571" s="9"/>
      <c r="I571" s="10">
        <v>122</v>
      </c>
      <c r="J571" s="10">
        <v>430</v>
      </c>
      <c r="K571" s="11">
        <v>24948</v>
      </c>
      <c r="L571" s="10">
        <v>860</v>
      </c>
      <c r="M571" s="9"/>
      <c r="N571" s="9"/>
      <c r="O571" s="11">
        <v>26238</v>
      </c>
    </row>
    <row r="572" spans="1:15" ht="11.25" customHeight="1" x14ac:dyDescent="0.2">
      <c r="A572" s="426"/>
      <c r="B572" s="7" t="s">
        <v>63</v>
      </c>
      <c r="C572" s="8" t="s">
        <v>58</v>
      </c>
      <c r="D572" s="10">
        <v>71</v>
      </c>
      <c r="E572" s="11">
        <v>2816</v>
      </c>
      <c r="F572" s="10">
        <v>185</v>
      </c>
      <c r="G572" s="10">
        <v>51</v>
      </c>
      <c r="H572" s="10">
        <v>8</v>
      </c>
      <c r="I572" s="11">
        <v>3131</v>
      </c>
      <c r="J572" s="11">
        <v>7680</v>
      </c>
      <c r="K572" s="11">
        <v>304611</v>
      </c>
      <c r="L572" s="11">
        <v>20012</v>
      </c>
      <c r="M572" s="11">
        <v>5517</v>
      </c>
      <c r="N572" s="10">
        <v>865</v>
      </c>
      <c r="O572" s="11">
        <v>338685</v>
      </c>
    </row>
    <row r="573" spans="1:15" ht="11.25" customHeight="1" x14ac:dyDescent="0.2">
      <c r="A573" s="426"/>
      <c r="B573" s="7" t="s">
        <v>64</v>
      </c>
      <c r="C573" s="8" t="s">
        <v>59</v>
      </c>
      <c r="D573" s="10">
        <v>59</v>
      </c>
      <c r="E573" s="11">
        <v>2401</v>
      </c>
      <c r="F573" s="10">
        <v>133</v>
      </c>
      <c r="G573" s="10">
        <v>12</v>
      </c>
      <c r="H573" s="10">
        <v>5</v>
      </c>
      <c r="I573" s="11">
        <v>2610</v>
      </c>
      <c r="J573" s="11">
        <v>12740</v>
      </c>
      <c r="K573" s="11">
        <v>518455</v>
      </c>
      <c r="L573" s="11">
        <v>28719</v>
      </c>
      <c r="M573" s="11">
        <v>2591</v>
      </c>
      <c r="N573" s="11">
        <v>1080</v>
      </c>
      <c r="O573" s="11">
        <v>563585</v>
      </c>
    </row>
    <row r="574" spans="1:15" ht="11.25" customHeight="1" x14ac:dyDescent="0.2">
      <c r="A574" s="426"/>
      <c r="B574" s="7" t="s">
        <v>65</v>
      </c>
      <c r="C574" s="8" t="s">
        <v>58</v>
      </c>
      <c r="D574" s="10">
        <v>9</v>
      </c>
      <c r="E574" s="10">
        <v>794</v>
      </c>
      <c r="F574" s="10">
        <v>39</v>
      </c>
      <c r="G574" s="10">
        <v>3</v>
      </c>
      <c r="H574" s="10">
        <v>2</v>
      </c>
      <c r="I574" s="10">
        <v>847</v>
      </c>
      <c r="J574" s="11">
        <v>1741</v>
      </c>
      <c r="K574" s="11">
        <v>153568</v>
      </c>
      <c r="L574" s="11">
        <v>7543</v>
      </c>
      <c r="M574" s="10">
        <v>580</v>
      </c>
      <c r="N574" s="10">
        <v>387</v>
      </c>
      <c r="O574" s="11">
        <v>163819</v>
      </c>
    </row>
    <row r="575" spans="1:15" ht="11.25" customHeight="1" x14ac:dyDescent="0.2">
      <c r="A575" s="426"/>
      <c r="B575" s="7" t="s">
        <v>66</v>
      </c>
      <c r="C575" s="8" t="s">
        <v>59</v>
      </c>
      <c r="D575" s="10">
        <v>20</v>
      </c>
      <c r="E575" s="11">
        <v>1967</v>
      </c>
      <c r="F575" s="10">
        <v>115</v>
      </c>
      <c r="G575" s="10">
        <v>2</v>
      </c>
      <c r="H575" s="10">
        <v>3</v>
      </c>
      <c r="I575" s="11">
        <v>2107</v>
      </c>
      <c r="J575" s="11">
        <v>4790</v>
      </c>
      <c r="K575" s="11">
        <v>471107</v>
      </c>
      <c r="L575" s="11">
        <v>27543</v>
      </c>
      <c r="M575" s="10">
        <v>479</v>
      </c>
      <c r="N575" s="10">
        <v>719</v>
      </c>
      <c r="O575" s="11">
        <v>504638</v>
      </c>
    </row>
    <row r="576" spans="1:15" ht="11.25" customHeight="1" x14ac:dyDescent="0.2">
      <c r="A576" s="427"/>
      <c r="B576" s="428" t="s">
        <v>46</v>
      </c>
      <c r="C576" s="428"/>
      <c r="D576" s="10">
        <v>221</v>
      </c>
      <c r="E576" s="11">
        <v>10464</v>
      </c>
      <c r="F576" s="10">
        <v>629</v>
      </c>
      <c r="G576" s="10">
        <v>88</v>
      </c>
      <c r="H576" s="10">
        <v>26</v>
      </c>
      <c r="I576" s="14">
        <v>11428</v>
      </c>
      <c r="J576" s="11">
        <v>52443</v>
      </c>
      <c r="K576" s="11">
        <v>2347298</v>
      </c>
      <c r="L576" s="11">
        <v>147283</v>
      </c>
      <c r="M576" s="11">
        <v>15695</v>
      </c>
      <c r="N576" s="11">
        <v>5771</v>
      </c>
      <c r="O576" s="16">
        <v>2568490</v>
      </c>
    </row>
    <row r="577" spans="1:15" ht="11.25" customHeight="1" x14ac:dyDescent="0.2">
      <c r="A577" s="425" t="s">
        <v>32</v>
      </c>
      <c r="B577" s="7" t="s">
        <v>57</v>
      </c>
      <c r="C577" s="8" t="s">
        <v>58</v>
      </c>
      <c r="D577" s="9"/>
      <c r="E577" s="9"/>
      <c r="F577" s="10">
        <v>12</v>
      </c>
      <c r="G577" s="10">
        <v>1</v>
      </c>
      <c r="H577" s="10">
        <v>7</v>
      </c>
      <c r="I577" s="10">
        <v>20</v>
      </c>
      <c r="J577" s="9"/>
      <c r="K577" s="9"/>
      <c r="L577" s="11">
        <v>6255</v>
      </c>
      <c r="M577" s="10">
        <v>521</v>
      </c>
      <c r="N577" s="11">
        <v>3649</v>
      </c>
      <c r="O577" s="11">
        <v>10425</v>
      </c>
    </row>
    <row r="578" spans="1:15" ht="11.25" customHeight="1" x14ac:dyDescent="0.2">
      <c r="A578" s="426"/>
      <c r="B578" s="7" t="s">
        <v>57</v>
      </c>
      <c r="C578" s="8" t="s">
        <v>59</v>
      </c>
      <c r="D578" s="9"/>
      <c r="E578" s="9"/>
      <c r="F578" s="10">
        <v>11</v>
      </c>
      <c r="G578" s="9"/>
      <c r="H578" s="10">
        <v>8</v>
      </c>
      <c r="I578" s="10">
        <v>19</v>
      </c>
      <c r="J578" s="9"/>
      <c r="K578" s="9"/>
      <c r="L578" s="11">
        <v>5562</v>
      </c>
      <c r="M578" s="9"/>
      <c r="N578" s="11">
        <v>4045</v>
      </c>
      <c r="O578" s="11">
        <v>9607</v>
      </c>
    </row>
    <row r="579" spans="1:15" ht="11.25" customHeight="1" x14ac:dyDescent="0.2">
      <c r="A579" s="426"/>
      <c r="B579" s="7" t="s">
        <v>60</v>
      </c>
      <c r="C579" s="8" t="s">
        <v>58</v>
      </c>
      <c r="D579" s="10">
        <v>3</v>
      </c>
      <c r="E579" s="10">
        <v>3</v>
      </c>
      <c r="F579" s="10">
        <v>116</v>
      </c>
      <c r="G579" s="10">
        <v>1</v>
      </c>
      <c r="H579" s="10">
        <v>110</v>
      </c>
      <c r="I579" s="10">
        <v>233</v>
      </c>
      <c r="J579" s="11">
        <v>1556</v>
      </c>
      <c r="K579" s="11">
        <v>1556</v>
      </c>
      <c r="L579" s="11">
        <v>60152</v>
      </c>
      <c r="M579" s="10">
        <v>519</v>
      </c>
      <c r="N579" s="11">
        <v>57040</v>
      </c>
      <c r="O579" s="11">
        <v>120823</v>
      </c>
    </row>
    <row r="580" spans="1:15" ht="11.25" customHeight="1" x14ac:dyDescent="0.2">
      <c r="A580" s="426"/>
      <c r="B580" s="7" t="s">
        <v>60</v>
      </c>
      <c r="C580" s="8" t="s">
        <v>59</v>
      </c>
      <c r="D580" s="10">
        <v>1</v>
      </c>
      <c r="E580" s="10">
        <v>3</v>
      </c>
      <c r="F580" s="10">
        <v>89</v>
      </c>
      <c r="G580" s="10">
        <v>2</v>
      </c>
      <c r="H580" s="10">
        <v>94</v>
      </c>
      <c r="I580" s="10">
        <v>189</v>
      </c>
      <c r="J580" s="10">
        <v>506</v>
      </c>
      <c r="K580" s="11">
        <v>1517</v>
      </c>
      <c r="L580" s="11">
        <v>44996</v>
      </c>
      <c r="M580" s="11">
        <v>1011</v>
      </c>
      <c r="N580" s="11">
        <v>47523</v>
      </c>
      <c r="O580" s="11">
        <v>95553</v>
      </c>
    </row>
    <row r="581" spans="1:15" ht="11.25" customHeight="1" x14ac:dyDescent="0.2">
      <c r="A581" s="426"/>
      <c r="B581" s="7" t="s">
        <v>61</v>
      </c>
      <c r="C581" s="8" t="s">
        <v>58</v>
      </c>
      <c r="D581" s="10">
        <v>6</v>
      </c>
      <c r="E581" s="10">
        <v>1</v>
      </c>
      <c r="F581" s="10">
        <v>397</v>
      </c>
      <c r="G581" s="10">
        <v>1</v>
      </c>
      <c r="H581" s="10">
        <v>444</v>
      </c>
      <c r="I581" s="10">
        <v>849</v>
      </c>
      <c r="J581" s="11">
        <v>2042</v>
      </c>
      <c r="K581" s="10">
        <v>340</v>
      </c>
      <c r="L581" s="11">
        <v>135133</v>
      </c>
      <c r="M581" s="10">
        <v>340</v>
      </c>
      <c r="N581" s="11">
        <v>151132</v>
      </c>
      <c r="O581" s="11">
        <v>288987</v>
      </c>
    </row>
    <row r="582" spans="1:15" ht="11.25" customHeight="1" x14ac:dyDescent="0.2">
      <c r="A582" s="426"/>
      <c r="B582" s="7" t="s">
        <v>61</v>
      </c>
      <c r="C582" s="8" t="s">
        <v>59</v>
      </c>
      <c r="D582" s="10">
        <v>4</v>
      </c>
      <c r="E582" s="10">
        <v>2</v>
      </c>
      <c r="F582" s="10">
        <v>387</v>
      </c>
      <c r="G582" s="9"/>
      <c r="H582" s="10">
        <v>442</v>
      </c>
      <c r="I582" s="10">
        <v>835</v>
      </c>
      <c r="J582" s="11">
        <v>1435</v>
      </c>
      <c r="K582" s="10">
        <v>717</v>
      </c>
      <c r="L582" s="11">
        <v>138815</v>
      </c>
      <c r="M582" s="9"/>
      <c r="N582" s="11">
        <v>158543</v>
      </c>
      <c r="O582" s="11">
        <v>299510</v>
      </c>
    </row>
    <row r="583" spans="1:15" ht="11.25" customHeight="1" x14ac:dyDescent="0.2">
      <c r="A583" s="426"/>
      <c r="B583" s="7" t="s">
        <v>62</v>
      </c>
      <c r="C583" s="8" t="s">
        <v>58</v>
      </c>
      <c r="D583" s="9"/>
      <c r="E583" s="10">
        <v>1</v>
      </c>
      <c r="F583" s="10">
        <v>145</v>
      </c>
      <c r="G583" s="9"/>
      <c r="H583" s="10">
        <v>83</v>
      </c>
      <c r="I583" s="10">
        <v>229</v>
      </c>
      <c r="J583" s="9"/>
      <c r="K583" s="10">
        <v>117</v>
      </c>
      <c r="L583" s="11">
        <v>16959</v>
      </c>
      <c r="M583" s="9"/>
      <c r="N583" s="11">
        <v>9708</v>
      </c>
      <c r="O583" s="11">
        <v>26784</v>
      </c>
    </row>
    <row r="584" spans="1:15" ht="11.25" customHeight="1" x14ac:dyDescent="0.2">
      <c r="A584" s="426"/>
      <c r="B584" s="7" t="s">
        <v>62</v>
      </c>
      <c r="C584" s="8" t="s">
        <v>59</v>
      </c>
      <c r="D584" s="10">
        <v>2</v>
      </c>
      <c r="E584" s="10">
        <v>2</v>
      </c>
      <c r="F584" s="10">
        <v>127</v>
      </c>
      <c r="G584" s="9"/>
      <c r="H584" s="10">
        <v>68</v>
      </c>
      <c r="I584" s="10">
        <v>199</v>
      </c>
      <c r="J584" s="10">
        <v>426</v>
      </c>
      <c r="K584" s="10">
        <v>426</v>
      </c>
      <c r="L584" s="11">
        <v>27048</v>
      </c>
      <c r="M584" s="9"/>
      <c r="N584" s="11">
        <v>14482</v>
      </c>
      <c r="O584" s="11">
        <v>42382</v>
      </c>
    </row>
    <row r="585" spans="1:15" ht="11.25" customHeight="1" x14ac:dyDescent="0.2">
      <c r="A585" s="426"/>
      <c r="B585" s="7" t="s">
        <v>63</v>
      </c>
      <c r="C585" s="8" t="s">
        <v>58</v>
      </c>
      <c r="D585" s="10">
        <v>17</v>
      </c>
      <c r="E585" s="10">
        <v>44</v>
      </c>
      <c r="F585" s="11">
        <v>1735</v>
      </c>
      <c r="G585" s="10">
        <v>7</v>
      </c>
      <c r="H585" s="11">
        <v>2047</v>
      </c>
      <c r="I585" s="11">
        <v>3850</v>
      </c>
      <c r="J585" s="11">
        <v>1821</v>
      </c>
      <c r="K585" s="11">
        <v>4713</v>
      </c>
      <c r="L585" s="11">
        <v>185850</v>
      </c>
      <c r="M585" s="10">
        <v>750</v>
      </c>
      <c r="N585" s="11">
        <v>219271</v>
      </c>
      <c r="O585" s="11">
        <v>412405</v>
      </c>
    </row>
    <row r="586" spans="1:15" ht="11.25" customHeight="1" x14ac:dyDescent="0.2">
      <c r="A586" s="426"/>
      <c r="B586" s="7" t="s">
        <v>64</v>
      </c>
      <c r="C586" s="8" t="s">
        <v>59</v>
      </c>
      <c r="D586" s="10">
        <v>14</v>
      </c>
      <c r="E586" s="10">
        <v>19</v>
      </c>
      <c r="F586" s="11">
        <v>1354</v>
      </c>
      <c r="G586" s="10">
        <v>2</v>
      </c>
      <c r="H586" s="11">
        <v>1400</v>
      </c>
      <c r="I586" s="11">
        <v>2789</v>
      </c>
      <c r="J586" s="11">
        <v>2994</v>
      </c>
      <c r="K586" s="11">
        <v>4063</v>
      </c>
      <c r="L586" s="11">
        <v>289527</v>
      </c>
      <c r="M586" s="10">
        <v>428</v>
      </c>
      <c r="N586" s="11">
        <v>299363</v>
      </c>
      <c r="O586" s="11">
        <v>596375</v>
      </c>
    </row>
    <row r="587" spans="1:15" ht="11.25" customHeight="1" x14ac:dyDescent="0.2">
      <c r="A587" s="426"/>
      <c r="B587" s="7" t="s">
        <v>65</v>
      </c>
      <c r="C587" s="8" t="s">
        <v>58</v>
      </c>
      <c r="D587" s="10">
        <v>3</v>
      </c>
      <c r="E587" s="10">
        <v>7</v>
      </c>
      <c r="F587" s="10">
        <v>560</v>
      </c>
      <c r="G587" s="9"/>
      <c r="H587" s="10">
        <v>586</v>
      </c>
      <c r="I587" s="11">
        <v>1156</v>
      </c>
      <c r="J587" s="10">
        <v>575</v>
      </c>
      <c r="K587" s="11">
        <v>1341</v>
      </c>
      <c r="L587" s="11">
        <v>107255</v>
      </c>
      <c r="M587" s="9"/>
      <c r="N587" s="11">
        <v>112235</v>
      </c>
      <c r="O587" s="11">
        <v>221406</v>
      </c>
    </row>
    <row r="588" spans="1:15" ht="11.25" customHeight="1" x14ac:dyDescent="0.2">
      <c r="A588" s="426"/>
      <c r="B588" s="7" t="s">
        <v>66</v>
      </c>
      <c r="C588" s="8" t="s">
        <v>59</v>
      </c>
      <c r="D588" s="10">
        <v>5</v>
      </c>
      <c r="E588" s="10">
        <v>5</v>
      </c>
      <c r="F588" s="11">
        <v>1145</v>
      </c>
      <c r="G588" s="9"/>
      <c r="H588" s="11">
        <v>1411</v>
      </c>
      <c r="I588" s="11">
        <v>2566</v>
      </c>
      <c r="J588" s="11">
        <v>1186</v>
      </c>
      <c r="K588" s="11">
        <v>1186</v>
      </c>
      <c r="L588" s="11">
        <v>271564</v>
      </c>
      <c r="M588" s="9"/>
      <c r="N588" s="11">
        <v>334653</v>
      </c>
      <c r="O588" s="11">
        <v>608589</v>
      </c>
    </row>
    <row r="589" spans="1:15" ht="11.25" customHeight="1" x14ac:dyDescent="0.2">
      <c r="A589" s="427"/>
      <c r="B589" s="428" t="s">
        <v>46</v>
      </c>
      <c r="C589" s="428"/>
      <c r="D589" s="10">
        <v>55</v>
      </c>
      <c r="E589" s="10">
        <v>87</v>
      </c>
      <c r="F589" s="11">
        <v>6078</v>
      </c>
      <c r="G589" s="10">
        <v>14</v>
      </c>
      <c r="H589" s="11">
        <v>6700</v>
      </c>
      <c r="I589" s="14">
        <v>12934</v>
      </c>
      <c r="J589" s="11">
        <v>12541</v>
      </c>
      <c r="K589" s="11">
        <v>15976</v>
      </c>
      <c r="L589" s="11">
        <v>1289116</v>
      </c>
      <c r="M589" s="11">
        <v>3569</v>
      </c>
      <c r="N589" s="11">
        <v>1411644</v>
      </c>
      <c r="O589" s="16">
        <v>2732846</v>
      </c>
    </row>
    <row r="590" spans="1:15" ht="11.25" customHeight="1" x14ac:dyDescent="0.2">
      <c r="A590" s="425" t="s">
        <v>33</v>
      </c>
      <c r="B590" s="7" t="s">
        <v>57</v>
      </c>
      <c r="C590" s="8" t="s">
        <v>58</v>
      </c>
      <c r="D590" s="10">
        <v>162</v>
      </c>
      <c r="E590" s="10">
        <v>23</v>
      </c>
      <c r="F590" s="10">
        <v>40</v>
      </c>
      <c r="G590" s="9"/>
      <c r="H590" s="9"/>
      <c r="I590" s="10">
        <v>225</v>
      </c>
      <c r="J590" s="11">
        <v>75467</v>
      </c>
      <c r="K590" s="11">
        <v>10714</v>
      </c>
      <c r="L590" s="11">
        <v>18634</v>
      </c>
      <c r="M590" s="9"/>
      <c r="N590" s="9"/>
      <c r="O590" s="11">
        <v>104815</v>
      </c>
    </row>
    <row r="591" spans="1:15" ht="11.25" customHeight="1" x14ac:dyDescent="0.2">
      <c r="A591" s="426"/>
      <c r="B591" s="7" t="s">
        <v>57</v>
      </c>
      <c r="C591" s="8" t="s">
        <v>59</v>
      </c>
      <c r="D591" s="10">
        <v>178</v>
      </c>
      <c r="E591" s="10">
        <v>25</v>
      </c>
      <c r="F591" s="10">
        <v>50</v>
      </c>
      <c r="G591" s="10">
        <v>1</v>
      </c>
      <c r="H591" s="9"/>
      <c r="I591" s="10">
        <v>254</v>
      </c>
      <c r="J591" s="11">
        <v>80432</v>
      </c>
      <c r="K591" s="11">
        <v>11297</v>
      </c>
      <c r="L591" s="11">
        <v>22593</v>
      </c>
      <c r="M591" s="10">
        <v>452</v>
      </c>
      <c r="N591" s="9"/>
      <c r="O591" s="11">
        <v>114774</v>
      </c>
    </row>
    <row r="592" spans="1:15" ht="11.25" customHeight="1" x14ac:dyDescent="0.2">
      <c r="A592" s="426"/>
      <c r="B592" s="7" t="s">
        <v>60</v>
      </c>
      <c r="C592" s="8" t="s">
        <v>58</v>
      </c>
      <c r="D592" s="11">
        <v>1216</v>
      </c>
      <c r="E592" s="10">
        <v>120</v>
      </c>
      <c r="F592" s="10">
        <v>109</v>
      </c>
      <c r="G592" s="10">
        <v>21</v>
      </c>
      <c r="H592" s="10">
        <v>23</v>
      </c>
      <c r="I592" s="11">
        <v>1489</v>
      </c>
      <c r="J592" s="11">
        <v>563500</v>
      </c>
      <c r="K592" s="11">
        <v>55609</v>
      </c>
      <c r="L592" s="11">
        <v>50511</v>
      </c>
      <c r="M592" s="11">
        <v>9731</v>
      </c>
      <c r="N592" s="11">
        <v>10658</v>
      </c>
      <c r="O592" s="11">
        <v>690009</v>
      </c>
    </row>
    <row r="593" spans="1:15" ht="11.25" customHeight="1" x14ac:dyDescent="0.2">
      <c r="A593" s="426"/>
      <c r="B593" s="7" t="s">
        <v>60</v>
      </c>
      <c r="C593" s="8" t="s">
        <v>59</v>
      </c>
      <c r="D593" s="11">
        <v>1087</v>
      </c>
      <c r="E593" s="10">
        <v>94</v>
      </c>
      <c r="F593" s="10">
        <v>96</v>
      </c>
      <c r="G593" s="10">
        <v>18</v>
      </c>
      <c r="H593" s="10">
        <v>14</v>
      </c>
      <c r="I593" s="11">
        <v>1309</v>
      </c>
      <c r="J593" s="11">
        <v>491111</v>
      </c>
      <c r="K593" s="11">
        <v>42470</v>
      </c>
      <c r="L593" s="11">
        <v>43373</v>
      </c>
      <c r="M593" s="11">
        <v>8132</v>
      </c>
      <c r="N593" s="11">
        <v>6325</v>
      </c>
      <c r="O593" s="11">
        <v>591411</v>
      </c>
    </row>
    <row r="594" spans="1:15" ht="11.25" customHeight="1" x14ac:dyDescent="0.2">
      <c r="A594" s="426"/>
      <c r="B594" s="7" t="s">
        <v>61</v>
      </c>
      <c r="C594" s="8" t="s">
        <v>58</v>
      </c>
      <c r="D594" s="11">
        <v>3022</v>
      </c>
      <c r="E594" s="10">
        <v>414</v>
      </c>
      <c r="F594" s="10">
        <v>603</v>
      </c>
      <c r="G594" s="10">
        <v>45</v>
      </c>
      <c r="H594" s="10">
        <v>151</v>
      </c>
      <c r="I594" s="11">
        <v>4235</v>
      </c>
      <c r="J594" s="11">
        <v>919257</v>
      </c>
      <c r="K594" s="11">
        <v>125934</v>
      </c>
      <c r="L594" s="11">
        <v>183425</v>
      </c>
      <c r="M594" s="11">
        <v>13688</v>
      </c>
      <c r="N594" s="11">
        <v>45932</v>
      </c>
      <c r="O594" s="11">
        <v>1288236</v>
      </c>
    </row>
    <row r="595" spans="1:15" ht="11.25" customHeight="1" x14ac:dyDescent="0.2">
      <c r="A595" s="426"/>
      <c r="B595" s="7" t="s">
        <v>61</v>
      </c>
      <c r="C595" s="8" t="s">
        <v>59</v>
      </c>
      <c r="D595" s="11">
        <v>2896</v>
      </c>
      <c r="E595" s="10">
        <v>382</v>
      </c>
      <c r="F595" s="10">
        <v>500</v>
      </c>
      <c r="G595" s="10">
        <v>19</v>
      </c>
      <c r="H595" s="10">
        <v>166</v>
      </c>
      <c r="I595" s="11">
        <v>3963</v>
      </c>
      <c r="J595" s="11">
        <v>928313</v>
      </c>
      <c r="K595" s="11">
        <v>122450</v>
      </c>
      <c r="L595" s="11">
        <v>160275</v>
      </c>
      <c r="M595" s="11">
        <v>6090</v>
      </c>
      <c r="N595" s="11">
        <v>53211</v>
      </c>
      <c r="O595" s="11">
        <v>1270339</v>
      </c>
    </row>
    <row r="596" spans="1:15" ht="11.25" customHeight="1" x14ac:dyDescent="0.2">
      <c r="A596" s="426"/>
      <c r="B596" s="7" t="s">
        <v>62</v>
      </c>
      <c r="C596" s="8" t="s">
        <v>58</v>
      </c>
      <c r="D596" s="10">
        <v>361</v>
      </c>
      <c r="E596" s="10">
        <v>169</v>
      </c>
      <c r="F596" s="10">
        <v>98</v>
      </c>
      <c r="G596" s="10">
        <v>8</v>
      </c>
      <c r="H596" s="10">
        <v>15</v>
      </c>
      <c r="I596" s="10">
        <v>651</v>
      </c>
      <c r="J596" s="11">
        <v>37733</v>
      </c>
      <c r="K596" s="11">
        <v>17664</v>
      </c>
      <c r="L596" s="11">
        <v>10243</v>
      </c>
      <c r="M596" s="10">
        <v>836</v>
      </c>
      <c r="N596" s="11">
        <v>1568</v>
      </c>
      <c r="O596" s="11">
        <v>68044</v>
      </c>
    </row>
    <row r="597" spans="1:15" ht="11.25" customHeight="1" x14ac:dyDescent="0.2">
      <c r="A597" s="426"/>
      <c r="B597" s="7" t="s">
        <v>62</v>
      </c>
      <c r="C597" s="8" t="s">
        <v>59</v>
      </c>
      <c r="D597" s="10">
        <v>286</v>
      </c>
      <c r="E597" s="10">
        <v>67</v>
      </c>
      <c r="F597" s="10">
        <v>49</v>
      </c>
      <c r="G597" s="10">
        <v>5</v>
      </c>
      <c r="H597" s="10">
        <v>18</v>
      </c>
      <c r="I597" s="10">
        <v>425</v>
      </c>
      <c r="J597" s="11">
        <v>54433</v>
      </c>
      <c r="K597" s="11">
        <v>12752</v>
      </c>
      <c r="L597" s="11">
        <v>9326</v>
      </c>
      <c r="M597" s="10">
        <v>952</v>
      </c>
      <c r="N597" s="11">
        <v>3426</v>
      </c>
      <c r="O597" s="11">
        <v>80889</v>
      </c>
    </row>
    <row r="598" spans="1:15" ht="11.25" customHeight="1" x14ac:dyDescent="0.2">
      <c r="A598" s="426"/>
      <c r="B598" s="7" t="s">
        <v>63</v>
      </c>
      <c r="C598" s="8" t="s">
        <v>58</v>
      </c>
      <c r="D598" s="11">
        <v>7802</v>
      </c>
      <c r="E598" s="11">
        <v>1236</v>
      </c>
      <c r="F598" s="11">
        <v>1941</v>
      </c>
      <c r="G598" s="10">
        <v>117</v>
      </c>
      <c r="H598" s="10">
        <v>370</v>
      </c>
      <c r="I598" s="11">
        <v>11466</v>
      </c>
      <c r="J598" s="11">
        <v>746861</v>
      </c>
      <c r="K598" s="11">
        <v>118318</v>
      </c>
      <c r="L598" s="11">
        <v>185806</v>
      </c>
      <c r="M598" s="11">
        <v>11200</v>
      </c>
      <c r="N598" s="11">
        <v>35419</v>
      </c>
      <c r="O598" s="11">
        <v>1097604</v>
      </c>
    </row>
    <row r="599" spans="1:15" ht="11.25" customHeight="1" x14ac:dyDescent="0.2">
      <c r="A599" s="426"/>
      <c r="B599" s="7" t="s">
        <v>64</v>
      </c>
      <c r="C599" s="8" t="s">
        <v>59</v>
      </c>
      <c r="D599" s="11">
        <v>7198</v>
      </c>
      <c r="E599" s="11">
        <v>1231</v>
      </c>
      <c r="F599" s="11">
        <v>1778</v>
      </c>
      <c r="G599" s="10">
        <v>98</v>
      </c>
      <c r="H599" s="10">
        <v>373</v>
      </c>
      <c r="I599" s="11">
        <v>10678</v>
      </c>
      <c r="J599" s="11">
        <v>1375473</v>
      </c>
      <c r="K599" s="11">
        <v>235233</v>
      </c>
      <c r="L599" s="11">
        <v>339760</v>
      </c>
      <c r="M599" s="11">
        <v>18727</v>
      </c>
      <c r="N599" s="11">
        <v>71277</v>
      </c>
      <c r="O599" s="11">
        <v>2040470</v>
      </c>
    </row>
    <row r="600" spans="1:15" ht="11.25" customHeight="1" x14ac:dyDescent="0.2">
      <c r="A600" s="426"/>
      <c r="B600" s="7" t="s">
        <v>65</v>
      </c>
      <c r="C600" s="8" t="s">
        <v>58</v>
      </c>
      <c r="D600" s="11">
        <v>2154</v>
      </c>
      <c r="E600" s="10">
        <v>464</v>
      </c>
      <c r="F600" s="10">
        <v>736</v>
      </c>
      <c r="G600" s="10">
        <v>9</v>
      </c>
      <c r="H600" s="10">
        <v>141</v>
      </c>
      <c r="I600" s="11">
        <v>3504</v>
      </c>
      <c r="J600" s="11">
        <v>368677</v>
      </c>
      <c r="K600" s="11">
        <v>79418</v>
      </c>
      <c r="L600" s="11">
        <v>125973</v>
      </c>
      <c r="M600" s="11">
        <v>1540</v>
      </c>
      <c r="N600" s="11">
        <v>24133</v>
      </c>
      <c r="O600" s="11">
        <v>599741</v>
      </c>
    </row>
    <row r="601" spans="1:15" ht="11.25" customHeight="1" x14ac:dyDescent="0.2">
      <c r="A601" s="426"/>
      <c r="B601" s="7" t="s">
        <v>66</v>
      </c>
      <c r="C601" s="8" t="s">
        <v>59</v>
      </c>
      <c r="D601" s="11">
        <v>4661</v>
      </c>
      <c r="E601" s="10">
        <v>934</v>
      </c>
      <c r="F601" s="11">
        <v>1588</v>
      </c>
      <c r="G601" s="10">
        <v>20</v>
      </c>
      <c r="H601" s="10">
        <v>337</v>
      </c>
      <c r="I601" s="11">
        <v>7540</v>
      </c>
      <c r="J601" s="11">
        <v>987907</v>
      </c>
      <c r="K601" s="11">
        <v>197963</v>
      </c>
      <c r="L601" s="11">
        <v>336579</v>
      </c>
      <c r="M601" s="11">
        <v>4239</v>
      </c>
      <c r="N601" s="11">
        <v>71428</v>
      </c>
      <c r="O601" s="11">
        <v>1598116</v>
      </c>
    </row>
    <row r="602" spans="1:15" ht="11.25" customHeight="1" x14ac:dyDescent="0.2">
      <c r="A602" s="427"/>
      <c r="B602" s="428" t="s">
        <v>46</v>
      </c>
      <c r="C602" s="428"/>
      <c r="D602" s="11">
        <v>31023</v>
      </c>
      <c r="E602" s="11">
        <v>5159</v>
      </c>
      <c r="F602" s="11">
        <v>7588</v>
      </c>
      <c r="G602" s="10">
        <v>361</v>
      </c>
      <c r="H602" s="11">
        <v>1608</v>
      </c>
      <c r="I602" s="14">
        <v>45739</v>
      </c>
      <c r="J602" s="11">
        <v>6629164</v>
      </c>
      <c r="K602" s="11">
        <v>1029822</v>
      </c>
      <c r="L602" s="11">
        <v>1486498</v>
      </c>
      <c r="M602" s="11">
        <v>75587</v>
      </c>
      <c r="N602" s="11">
        <v>323377</v>
      </c>
      <c r="O602" s="16">
        <v>9544448</v>
      </c>
    </row>
    <row r="603" spans="1:15" ht="11.25" customHeight="1" x14ac:dyDescent="0.2">
      <c r="A603" s="425" t="s">
        <v>34</v>
      </c>
      <c r="B603" s="7" t="s">
        <v>57</v>
      </c>
      <c r="C603" s="8" t="s">
        <v>58</v>
      </c>
      <c r="D603" s="10">
        <v>1</v>
      </c>
      <c r="E603" s="10">
        <v>18</v>
      </c>
      <c r="F603" s="10">
        <v>55</v>
      </c>
      <c r="G603" s="10">
        <v>1</v>
      </c>
      <c r="H603" s="10">
        <v>82</v>
      </c>
      <c r="I603" s="10">
        <v>157</v>
      </c>
      <c r="J603" s="10">
        <v>466</v>
      </c>
      <c r="K603" s="11">
        <v>8385</v>
      </c>
      <c r="L603" s="11">
        <v>25622</v>
      </c>
      <c r="M603" s="10">
        <v>466</v>
      </c>
      <c r="N603" s="11">
        <v>38199</v>
      </c>
      <c r="O603" s="11">
        <v>73138</v>
      </c>
    </row>
    <row r="604" spans="1:15" ht="11.25" customHeight="1" x14ac:dyDescent="0.2">
      <c r="A604" s="426"/>
      <c r="B604" s="7" t="s">
        <v>57</v>
      </c>
      <c r="C604" s="8" t="s">
        <v>59</v>
      </c>
      <c r="D604" s="10">
        <v>3</v>
      </c>
      <c r="E604" s="10">
        <v>15</v>
      </c>
      <c r="F604" s="10">
        <v>50</v>
      </c>
      <c r="G604" s="9"/>
      <c r="H604" s="10">
        <v>65</v>
      </c>
      <c r="I604" s="10">
        <v>133</v>
      </c>
      <c r="J604" s="11">
        <v>1356</v>
      </c>
      <c r="K604" s="11">
        <v>6778</v>
      </c>
      <c r="L604" s="11">
        <v>22593</v>
      </c>
      <c r="M604" s="9"/>
      <c r="N604" s="11">
        <v>29371</v>
      </c>
      <c r="O604" s="11">
        <v>60098</v>
      </c>
    </row>
    <row r="605" spans="1:15" ht="11.25" customHeight="1" x14ac:dyDescent="0.2">
      <c r="A605" s="426"/>
      <c r="B605" s="7" t="s">
        <v>60</v>
      </c>
      <c r="C605" s="8" t="s">
        <v>58</v>
      </c>
      <c r="D605" s="10">
        <v>36</v>
      </c>
      <c r="E605" s="10">
        <v>267</v>
      </c>
      <c r="F605" s="10">
        <v>238</v>
      </c>
      <c r="G605" s="10">
        <v>7</v>
      </c>
      <c r="H605" s="10">
        <v>685</v>
      </c>
      <c r="I605" s="11">
        <v>1233</v>
      </c>
      <c r="J605" s="11">
        <v>16683</v>
      </c>
      <c r="K605" s="11">
        <v>123729</v>
      </c>
      <c r="L605" s="11">
        <v>110290</v>
      </c>
      <c r="M605" s="11">
        <v>3244</v>
      </c>
      <c r="N605" s="11">
        <v>317432</v>
      </c>
      <c r="O605" s="11">
        <v>571378</v>
      </c>
    </row>
    <row r="606" spans="1:15" ht="11.25" customHeight="1" x14ac:dyDescent="0.2">
      <c r="A606" s="426"/>
      <c r="B606" s="7" t="s">
        <v>60</v>
      </c>
      <c r="C606" s="8" t="s">
        <v>59</v>
      </c>
      <c r="D606" s="10">
        <v>41</v>
      </c>
      <c r="E606" s="10">
        <v>250</v>
      </c>
      <c r="F606" s="10">
        <v>213</v>
      </c>
      <c r="G606" s="10">
        <v>3</v>
      </c>
      <c r="H606" s="10">
        <v>646</v>
      </c>
      <c r="I606" s="11">
        <v>1153</v>
      </c>
      <c r="J606" s="11">
        <v>18524</v>
      </c>
      <c r="K606" s="11">
        <v>112951</v>
      </c>
      <c r="L606" s="11">
        <v>96234</v>
      </c>
      <c r="M606" s="11">
        <v>1355</v>
      </c>
      <c r="N606" s="11">
        <v>291866</v>
      </c>
      <c r="O606" s="11">
        <v>520930</v>
      </c>
    </row>
    <row r="607" spans="1:15" ht="11.25" customHeight="1" x14ac:dyDescent="0.2">
      <c r="A607" s="426"/>
      <c r="B607" s="7" t="s">
        <v>61</v>
      </c>
      <c r="C607" s="8" t="s">
        <v>58</v>
      </c>
      <c r="D607" s="10">
        <v>38</v>
      </c>
      <c r="E607" s="10">
        <v>934</v>
      </c>
      <c r="F607" s="10">
        <v>415</v>
      </c>
      <c r="G607" s="10">
        <v>7</v>
      </c>
      <c r="H607" s="11">
        <v>2148</v>
      </c>
      <c r="I607" s="11">
        <v>3542</v>
      </c>
      <c r="J607" s="11">
        <v>11559</v>
      </c>
      <c r="K607" s="11">
        <v>284112</v>
      </c>
      <c r="L607" s="11">
        <v>126238</v>
      </c>
      <c r="M607" s="11">
        <v>2129</v>
      </c>
      <c r="N607" s="11">
        <v>653396</v>
      </c>
      <c r="O607" s="11">
        <v>1077434</v>
      </c>
    </row>
    <row r="608" spans="1:15" ht="11.25" customHeight="1" x14ac:dyDescent="0.2">
      <c r="A608" s="426"/>
      <c r="B608" s="7" t="s">
        <v>61</v>
      </c>
      <c r="C608" s="8" t="s">
        <v>59</v>
      </c>
      <c r="D608" s="10">
        <v>49</v>
      </c>
      <c r="E608" s="10">
        <v>854</v>
      </c>
      <c r="F608" s="10">
        <v>428</v>
      </c>
      <c r="G608" s="10">
        <v>8</v>
      </c>
      <c r="H608" s="11">
        <v>2027</v>
      </c>
      <c r="I608" s="11">
        <v>3366</v>
      </c>
      <c r="J608" s="11">
        <v>15707</v>
      </c>
      <c r="K608" s="11">
        <v>273750</v>
      </c>
      <c r="L608" s="11">
        <v>137195</v>
      </c>
      <c r="M608" s="11">
        <v>2564</v>
      </c>
      <c r="N608" s="11">
        <v>649755</v>
      </c>
      <c r="O608" s="11">
        <v>1078971</v>
      </c>
    </row>
    <row r="609" spans="1:15" ht="11.25" customHeight="1" x14ac:dyDescent="0.2">
      <c r="A609" s="426"/>
      <c r="B609" s="7" t="s">
        <v>62</v>
      </c>
      <c r="C609" s="8" t="s">
        <v>58</v>
      </c>
      <c r="D609" s="10">
        <v>2</v>
      </c>
      <c r="E609" s="10">
        <v>153</v>
      </c>
      <c r="F609" s="10">
        <v>55</v>
      </c>
      <c r="G609" s="10">
        <v>1</v>
      </c>
      <c r="H609" s="10">
        <v>331</v>
      </c>
      <c r="I609" s="10">
        <v>542</v>
      </c>
      <c r="J609" s="10">
        <v>209</v>
      </c>
      <c r="K609" s="11">
        <v>15992</v>
      </c>
      <c r="L609" s="11">
        <v>5749</v>
      </c>
      <c r="M609" s="10">
        <v>105</v>
      </c>
      <c r="N609" s="11">
        <v>34597</v>
      </c>
      <c r="O609" s="11">
        <v>56652</v>
      </c>
    </row>
    <row r="610" spans="1:15" ht="11.25" customHeight="1" x14ac:dyDescent="0.2">
      <c r="A610" s="426"/>
      <c r="B610" s="7" t="s">
        <v>62</v>
      </c>
      <c r="C610" s="8" t="s">
        <v>59</v>
      </c>
      <c r="D610" s="10">
        <v>7</v>
      </c>
      <c r="E610" s="10">
        <v>82</v>
      </c>
      <c r="F610" s="10">
        <v>67</v>
      </c>
      <c r="G610" s="9"/>
      <c r="H610" s="10">
        <v>257</v>
      </c>
      <c r="I610" s="10">
        <v>413</v>
      </c>
      <c r="J610" s="11">
        <v>1332</v>
      </c>
      <c r="K610" s="11">
        <v>15607</v>
      </c>
      <c r="L610" s="11">
        <v>12752</v>
      </c>
      <c r="M610" s="9"/>
      <c r="N610" s="11">
        <v>48913</v>
      </c>
      <c r="O610" s="11">
        <v>78604</v>
      </c>
    </row>
    <row r="611" spans="1:15" ht="11.25" customHeight="1" x14ac:dyDescent="0.2">
      <c r="A611" s="426"/>
      <c r="B611" s="7" t="s">
        <v>63</v>
      </c>
      <c r="C611" s="8" t="s">
        <v>58</v>
      </c>
      <c r="D611" s="10">
        <v>201</v>
      </c>
      <c r="E611" s="11">
        <v>2906</v>
      </c>
      <c r="F611" s="11">
        <v>1582</v>
      </c>
      <c r="G611" s="10">
        <v>49</v>
      </c>
      <c r="H611" s="11">
        <v>6687</v>
      </c>
      <c r="I611" s="11">
        <v>11425</v>
      </c>
      <c r="J611" s="11">
        <v>19241</v>
      </c>
      <c r="K611" s="11">
        <v>278182</v>
      </c>
      <c r="L611" s="11">
        <v>151440</v>
      </c>
      <c r="M611" s="11">
        <v>4691</v>
      </c>
      <c r="N611" s="11">
        <v>640126</v>
      </c>
      <c r="O611" s="11">
        <v>1093680</v>
      </c>
    </row>
    <row r="612" spans="1:15" ht="11.25" customHeight="1" x14ac:dyDescent="0.2">
      <c r="A612" s="426"/>
      <c r="B612" s="7" t="s">
        <v>64</v>
      </c>
      <c r="C612" s="8" t="s">
        <v>59</v>
      </c>
      <c r="D612" s="10">
        <v>162</v>
      </c>
      <c r="E612" s="11">
        <v>2502</v>
      </c>
      <c r="F612" s="11">
        <v>1554</v>
      </c>
      <c r="G612" s="10">
        <v>32</v>
      </c>
      <c r="H612" s="11">
        <v>5820</v>
      </c>
      <c r="I612" s="11">
        <v>10070</v>
      </c>
      <c r="J612" s="11">
        <v>30957</v>
      </c>
      <c r="K612" s="11">
        <v>478110</v>
      </c>
      <c r="L612" s="11">
        <v>296956</v>
      </c>
      <c r="M612" s="11">
        <v>6115</v>
      </c>
      <c r="N612" s="11">
        <v>1112150</v>
      </c>
      <c r="O612" s="11">
        <v>1924288</v>
      </c>
    </row>
    <row r="613" spans="1:15" ht="11.25" customHeight="1" x14ac:dyDescent="0.2">
      <c r="A613" s="426"/>
      <c r="B613" s="7" t="s">
        <v>65</v>
      </c>
      <c r="C613" s="8" t="s">
        <v>58</v>
      </c>
      <c r="D613" s="10">
        <v>32</v>
      </c>
      <c r="E613" s="10">
        <v>819</v>
      </c>
      <c r="F613" s="10">
        <v>336</v>
      </c>
      <c r="G613" s="10">
        <v>2</v>
      </c>
      <c r="H613" s="11">
        <v>1978</v>
      </c>
      <c r="I613" s="11">
        <v>3167</v>
      </c>
      <c r="J613" s="11">
        <v>5477</v>
      </c>
      <c r="K613" s="11">
        <v>140179</v>
      </c>
      <c r="L613" s="11">
        <v>57510</v>
      </c>
      <c r="M613" s="10">
        <v>342</v>
      </c>
      <c r="N613" s="11">
        <v>338553</v>
      </c>
      <c r="O613" s="11">
        <v>542061</v>
      </c>
    </row>
    <row r="614" spans="1:15" ht="11.25" customHeight="1" x14ac:dyDescent="0.2">
      <c r="A614" s="426"/>
      <c r="B614" s="7" t="s">
        <v>66</v>
      </c>
      <c r="C614" s="8" t="s">
        <v>59</v>
      </c>
      <c r="D614" s="10">
        <v>70</v>
      </c>
      <c r="E614" s="11">
        <v>1883</v>
      </c>
      <c r="F614" s="10">
        <v>885</v>
      </c>
      <c r="G614" s="10">
        <v>5</v>
      </c>
      <c r="H614" s="11">
        <v>4675</v>
      </c>
      <c r="I614" s="11">
        <v>7518</v>
      </c>
      <c r="J614" s="11">
        <v>14837</v>
      </c>
      <c r="K614" s="11">
        <v>399105</v>
      </c>
      <c r="L614" s="11">
        <v>187577</v>
      </c>
      <c r="M614" s="11">
        <v>1060</v>
      </c>
      <c r="N614" s="11">
        <v>990875</v>
      </c>
      <c r="O614" s="11">
        <v>1593454</v>
      </c>
    </row>
    <row r="615" spans="1:15" ht="11.25" customHeight="1" x14ac:dyDescent="0.2">
      <c r="A615" s="427"/>
      <c r="B615" s="428" t="s">
        <v>46</v>
      </c>
      <c r="C615" s="428"/>
      <c r="D615" s="10">
        <v>642</v>
      </c>
      <c r="E615" s="11">
        <v>10683</v>
      </c>
      <c r="F615" s="11">
        <v>5878</v>
      </c>
      <c r="G615" s="10">
        <v>115</v>
      </c>
      <c r="H615" s="11">
        <v>25401</v>
      </c>
      <c r="I615" s="14">
        <v>42719</v>
      </c>
      <c r="J615" s="11">
        <v>136348</v>
      </c>
      <c r="K615" s="11">
        <v>2136880</v>
      </c>
      <c r="L615" s="11">
        <v>1230156</v>
      </c>
      <c r="M615" s="11">
        <v>22071</v>
      </c>
      <c r="N615" s="11">
        <v>5145233</v>
      </c>
      <c r="O615" s="16">
        <v>8670688</v>
      </c>
    </row>
    <row r="616" spans="1:15" ht="11.25" customHeight="1" x14ac:dyDescent="0.2">
      <c r="A616" s="425" t="s">
        <v>35</v>
      </c>
      <c r="B616" s="7" t="s">
        <v>57</v>
      </c>
      <c r="C616" s="8" t="s">
        <v>58</v>
      </c>
      <c r="D616" s="9"/>
      <c r="E616" s="9"/>
      <c r="F616" s="10">
        <v>98</v>
      </c>
      <c r="G616" s="10">
        <v>1</v>
      </c>
      <c r="H616" s="10">
        <v>28</v>
      </c>
      <c r="I616" s="10">
        <v>127</v>
      </c>
      <c r="J616" s="9"/>
      <c r="K616" s="9"/>
      <c r="L616" s="11">
        <v>45653</v>
      </c>
      <c r="M616" s="10">
        <v>466</v>
      </c>
      <c r="N616" s="11">
        <v>13044</v>
      </c>
      <c r="O616" s="11">
        <v>59163</v>
      </c>
    </row>
    <row r="617" spans="1:15" ht="11.25" customHeight="1" x14ac:dyDescent="0.2">
      <c r="A617" s="426"/>
      <c r="B617" s="7" t="s">
        <v>57</v>
      </c>
      <c r="C617" s="8" t="s">
        <v>59</v>
      </c>
      <c r="D617" s="10">
        <v>3</v>
      </c>
      <c r="E617" s="10">
        <v>1</v>
      </c>
      <c r="F617" s="10">
        <v>75</v>
      </c>
      <c r="G617" s="9"/>
      <c r="H617" s="10">
        <v>24</v>
      </c>
      <c r="I617" s="10">
        <v>103</v>
      </c>
      <c r="J617" s="11">
        <v>1356</v>
      </c>
      <c r="K617" s="10">
        <v>452</v>
      </c>
      <c r="L617" s="11">
        <v>33890</v>
      </c>
      <c r="M617" s="9"/>
      <c r="N617" s="11">
        <v>10845</v>
      </c>
      <c r="O617" s="11">
        <v>46543</v>
      </c>
    </row>
    <row r="618" spans="1:15" ht="11.25" customHeight="1" x14ac:dyDescent="0.2">
      <c r="A618" s="426"/>
      <c r="B618" s="7" t="s">
        <v>60</v>
      </c>
      <c r="C618" s="8" t="s">
        <v>58</v>
      </c>
      <c r="D618" s="10">
        <v>17</v>
      </c>
      <c r="E618" s="10">
        <v>11</v>
      </c>
      <c r="F618" s="10">
        <v>421</v>
      </c>
      <c r="G618" s="10">
        <v>10</v>
      </c>
      <c r="H618" s="10">
        <v>177</v>
      </c>
      <c r="I618" s="10">
        <v>636</v>
      </c>
      <c r="J618" s="11">
        <v>7878</v>
      </c>
      <c r="K618" s="11">
        <v>5097</v>
      </c>
      <c r="L618" s="11">
        <v>195093</v>
      </c>
      <c r="M618" s="11">
        <v>4634</v>
      </c>
      <c r="N618" s="11">
        <v>82023</v>
      </c>
      <c r="O618" s="11">
        <v>294725</v>
      </c>
    </row>
    <row r="619" spans="1:15" ht="11.25" customHeight="1" x14ac:dyDescent="0.2">
      <c r="A619" s="426"/>
      <c r="B619" s="7" t="s">
        <v>60</v>
      </c>
      <c r="C619" s="8" t="s">
        <v>59</v>
      </c>
      <c r="D619" s="10">
        <v>15</v>
      </c>
      <c r="E619" s="10">
        <v>15</v>
      </c>
      <c r="F619" s="10">
        <v>424</v>
      </c>
      <c r="G619" s="10">
        <v>6</v>
      </c>
      <c r="H619" s="10">
        <v>143</v>
      </c>
      <c r="I619" s="10">
        <v>603</v>
      </c>
      <c r="J619" s="11">
        <v>6777</v>
      </c>
      <c r="K619" s="11">
        <v>6777</v>
      </c>
      <c r="L619" s="11">
        <v>191565</v>
      </c>
      <c r="M619" s="11">
        <v>2711</v>
      </c>
      <c r="N619" s="11">
        <v>64608</v>
      </c>
      <c r="O619" s="11">
        <v>272438</v>
      </c>
    </row>
    <row r="620" spans="1:15" ht="11.25" customHeight="1" x14ac:dyDescent="0.2">
      <c r="A620" s="426"/>
      <c r="B620" s="7" t="s">
        <v>61</v>
      </c>
      <c r="C620" s="8" t="s">
        <v>58</v>
      </c>
      <c r="D620" s="10">
        <v>16</v>
      </c>
      <c r="E620" s="10">
        <v>18</v>
      </c>
      <c r="F620" s="11">
        <v>1335</v>
      </c>
      <c r="G620" s="10">
        <v>16</v>
      </c>
      <c r="H620" s="10">
        <v>621</v>
      </c>
      <c r="I620" s="11">
        <v>2006</v>
      </c>
      <c r="J620" s="11">
        <v>4867</v>
      </c>
      <c r="K620" s="11">
        <v>5475</v>
      </c>
      <c r="L620" s="11">
        <v>406091</v>
      </c>
      <c r="M620" s="11">
        <v>4867</v>
      </c>
      <c r="N620" s="11">
        <v>188901</v>
      </c>
      <c r="O620" s="11">
        <v>610201</v>
      </c>
    </row>
    <row r="621" spans="1:15" ht="11.25" customHeight="1" x14ac:dyDescent="0.2">
      <c r="A621" s="426"/>
      <c r="B621" s="7" t="s">
        <v>61</v>
      </c>
      <c r="C621" s="8" t="s">
        <v>59</v>
      </c>
      <c r="D621" s="10">
        <v>12</v>
      </c>
      <c r="E621" s="10">
        <v>22</v>
      </c>
      <c r="F621" s="11">
        <v>1190</v>
      </c>
      <c r="G621" s="10">
        <v>15</v>
      </c>
      <c r="H621" s="10">
        <v>530</v>
      </c>
      <c r="I621" s="11">
        <v>1769</v>
      </c>
      <c r="J621" s="11">
        <v>3847</v>
      </c>
      <c r="K621" s="11">
        <v>7052</v>
      </c>
      <c r="L621" s="11">
        <v>381455</v>
      </c>
      <c r="M621" s="11">
        <v>4808</v>
      </c>
      <c r="N621" s="11">
        <v>169892</v>
      </c>
      <c r="O621" s="11">
        <v>567054</v>
      </c>
    </row>
    <row r="622" spans="1:15" ht="11.25" customHeight="1" x14ac:dyDescent="0.2">
      <c r="A622" s="426"/>
      <c r="B622" s="7" t="s">
        <v>62</v>
      </c>
      <c r="C622" s="8" t="s">
        <v>58</v>
      </c>
      <c r="D622" s="10">
        <v>4</v>
      </c>
      <c r="E622" s="10">
        <v>2</v>
      </c>
      <c r="F622" s="10">
        <v>235</v>
      </c>
      <c r="G622" s="10">
        <v>3</v>
      </c>
      <c r="H622" s="10">
        <v>110</v>
      </c>
      <c r="I622" s="10">
        <v>354</v>
      </c>
      <c r="J622" s="10">
        <v>418</v>
      </c>
      <c r="K622" s="10">
        <v>209</v>
      </c>
      <c r="L622" s="11">
        <v>24563</v>
      </c>
      <c r="M622" s="10">
        <v>314</v>
      </c>
      <c r="N622" s="11">
        <v>11498</v>
      </c>
      <c r="O622" s="11">
        <v>37002</v>
      </c>
    </row>
    <row r="623" spans="1:15" ht="11.25" customHeight="1" x14ac:dyDescent="0.2">
      <c r="A623" s="426"/>
      <c r="B623" s="7" t="s">
        <v>62</v>
      </c>
      <c r="C623" s="8" t="s">
        <v>59</v>
      </c>
      <c r="D623" s="10">
        <v>1</v>
      </c>
      <c r="E623" s="10">
        <v>2</v>
      </c>
      <c r="F623" s="10">
        <v>132</v>
      </c>
      <c r="G623" s="10">
        <v>2</v>
      </c>
      <c r="H623" s="10">
        <v>74</v>
      </c>
      <c r="I623" s="10">
        <v>211</v>
      </c>
      <c r="J623" s="10">
        <v>190</v>
      </c>
      <c r="K623" s="10">
        <v>381</v>
      </c>
      <c r="L623" s="11">
        <v>25123</v>
      </c>
      <c r="M623" s="10">
        <v>381</v>
      </c>
      <c r="N623" s="11">
        <v>14084</v>
      </c>
      <c r="O623" s="11">
        <v>40159</v>
      </c>
    </row>
    <row r="624" spans="1:15" ht="11.25" customHeight="1" x14ac:dyDescent="0.2">
      <c r="A624" s="426"/>
      <c r="B624" s="7" t="s">
        <v>63</v>
      </c>
      <c r="C624" s="8" t="s">
        <v>58</v>
      </c>
      <c r="D624" s="10">
        <v>98</v>
      </c>
      <c r="E624" s="10">
        <v>87</v>
      </c>
      <c r="F624" s="11">
        <v>4479</v>
      </c>
      <c r="G624" s="10">
        <v>27</v>
      </c>
      <c r="H624" s="11">
        <v>1541</v>
      </c>
      <c r="I624" s="11">
        <v>6232</v>
      </c>
      <c r="J624" s="11">
        <v>9381</v>
      </c>
      <c r="K624" s="11">
        <v>8328</v>
      </c>
      <c r="L624" s="11">
        <v>428761</v>
      </c>
      <c r="M624" s="11">
        <v>2585</v>
      </c>
      <c r="N624" s="11">
        <v>147515</v>
      </c>
      <c r="O624" s="11">
        <v>596570</v>
      </c>
    </row>
    <row r="625" spans="1:15" ht="11.25" customHeight="1" x14ac:dyDescent="0.2">
      <c r="A625" s="426"/>
      <c r="B625" s="7" t="s">
        <v>64</v>
      </c>
      <c r="C625" s="8" t="s">
        <v>59</v>
      </c>
      <c r="D625" s="10">
        <v>67</v>
      </c>
      <c r="E625" s="10">
        <v>46</v>
      </c>
      <c r="F625" s="11">
        <v>3524</v>
      </c>
      <c r="G625" s="10">
        <v>22</v>
      </c>
      <c r="H625" s="11">
        <v>1165</v>
      </c>
      <c r="I625" s="11">
        <v>4824</v>
      </c>
      <c r="J625" s="11">
        <v>12803</v>
      </c>
      <c r="K625" s="11">
        <v>8790</v>
      </c>
      <c r="L625" s="11">
        <v>673405</v>
      </c>
      <c r="M625" s="11">
        <v>4204</v>
      </c>
      <c r="N625" s="11">
        <v>222621</v>
      </c>
      <c r="O625" s="11">
        <v>921823</v>
      </c>
    </row>
    <row r="626" spans="1:15" ht="11.25" customHeight="1" x14ac:dyDescent="0.2">
      <c r="A626" s="426"/>
      <c r="B626" s="7" t="s">
        <v>65</v>
      </c>
      <c r="C626" s="8" t="s">
        <v>58</v>
      </c>
      <c r="D626" s="10">
        <v>6</v>
      </c>
      <c r="E626" s="10">
        <v>4</v>
      </c>
      <c r="F626" s="11">
        <v>1391</v>
      </c>
      <c r="G626" s="10">
        <v>1</v>
      </c>
      <c r="H626" s="10">
        <v>497</v>
      </c>
      <c r="I626" s="11">
        <v>1899</v>
      </c>
      <c r="J626" s="11">
        <v>1027</v>
      </c>
      <c r="K626" s="10">
        <v>685</v>
      </c>
      <c r="L626" s="11">
        <v>238083</v>
      </c>
      <c r="M626" s="10">
        <v>171</v>
      </c>
      <c r="N626" s="11">
        <v>85066</v>
      </c>
      <c r="O626" s="11">
        <v>325032</v>
      </c>
    </row>
    <row r="627" spans="1:15" ht="11.25" customHeight="1" x14ac:dyDescent="0.2">
      <c r="A627" s="426"/>
      <c r="B627" s="7" t="s">
        <v>66</v>
      </c>
      <c r="C627" s="8" t="s">
        <v>59</v>
      </c>
      <c r="D627" s="10">
        <v>13</v>
      </c>
      <c r="E627" s="10">
        <v>8</v>
      </c>
      <c r="F627" s="11">
        <v>2962</v>
      </c>
      <c r="G627" s="10">
        <v>4</v>
      </c>
      <c r="H627" s="10">
        <v>984</v>
      </c>
      <c r="I627" s="11">
        <v>3971</v>
      </c>
      <c r="J627" s="11">
        <v>2755</v>
      </c>
      <c r="K627" s="11">
        <v>1696</v>
      </c>
      <c r="L627" s="11">
        <v>627801</v>
      </c>
      <c r="M627" s="10">
        <v>848</v>
      </c>
      <c r="N627" s="11">
        <v>208561</v>
      </c>
      <c r="O627" s="11">
        <v>841661</v>
      </c>
    </row>
    <row r="628" spans="1:15" ht="11.25" customHeight="1" x14ac:dyDescent="0.2">
      <c r="A628" s="427"/>
      <c r="B628" s="428" t="s">
        <v>46</v>
      </c>
      <c r="C628" s="428"/>
      <c r="D628" s="10">
        <v>252</v>
      </c>
      <c r="E628" s="10">
        <v>216</v>
      </c>
      <c r="F628" s="11">
        <v>16266</v>
      </c>
      <c r="G628" s="10">
        <v>107</v>
      </c>
      <c r="H628" s="11">
        <v>5894</v>
      </c>
      <c r="I628" s="14">
        <v>22735</v>
      </c>
      <c r="J628" s="11">
        <v>51299</v>
      </c>
      <c r="K628" s="11">
        <v>44942</v>
      </c>
      <c r="L628" s="11">
        <v>3271483</v>
      </c>
      <c r="M628" s="11">
        <v>25989</v>
      </c>
      <c r="N628" s="11">
        <v>1218658</v>
      </c>
      <c r="O628" s="16">
        <v>4612371</v>
      </c>
    </row>
    <row r="629" spans="1:15" ht="11.25" customHeight="1" x14ac:dyDescent="0.2">
      <c r="A629" s="425" t="s">
        <v>36</v>
      </c>
      <c r="B629" s="7" t="s">
        <v>57</v>
      </c>
      <c r="C629" s="8" t="s">
        <v>58</v>
      </c>
      <c r="D629" s="10">
        <v>50</v>
      </c>
      <c r="E629" s="10">
        <v>1</v>
      </c>
      <c r="F629" s="10">
        <v>3</v>
      </c>
      <c r="G629" s="10">
        <v>1</v>
      </c>
      <c r="H629" s="10">
        <v>40</v>
      </c>
      <c r="I629" s="10">
        <v>95</v>
      </c>
      <c r="J629" s="11">
        <v>23292</v>
      </c>
      <c r="K629" s="10">
        <v>466</v>
      </c>
      <c r="L629" s="11">
        <v>1398</v>
      </c>
      <c r="M629" s="10">
        <v>466</v>
      </c>
      <c r="N629" s="11">
        <v>18634</v>
      </c>
      <c r="O629" s="11">
        <v>44256</v>
      </c>
    </row>
    <row r="630" spans="1:15" ht="11.25" customHeight="1" x14ac:dyDescent="0.2">
      <c r="A630" s="426"/>
      <c r="B630" s="7" t="s">
        <v>57</v>
      </c>
      <c r="C630" s="8" t="s">
        <v>59</v>
      </c>
      <c r="D630" s="10">
        <v>59</v>
      </c>
      <c r="E630" s="10">
        <v>3</v>
      </c>
      <c r="F630" s="10">
        <v>4</v>
      </c>
      <c r="G630" s="10">
        <v>1</v>
      </c>
      <c r="H630" s="10">
        <v>36</v>
      </c>
      <c r="I630" s="10">
        <v>103</v>
      </c>
      <c r="J630" s="11">
        <v>26660</v>
      </c>
      <c r="K630" s="11">
        <v>1356</v>
      </c>
      <c r="L630" s="11">
        <v>1807</v>
      </c>
      <c r="M630" s="10">
        <v>452</v>
      </c>
      <c r="N630" s="11">
        <v>16267</v>
      </c>
      <c r="O630" s="11">
        <v>46542</v>
      </c>
    </row>
    <row r="631" spans="1:15" ht="11.25" customHeight="1" x14ac:dyDescent="0.2">
      <c r="A631" s="426"/>
      <c r="B631" s="7" t="s">
        <v>60</v>
      </c>
      <c r="C631" s="8" t="s">
        <v>58</v>
      </c>
      <c r="D631" s="10">
        <v>50</v>
      </c>
      <c r="E631" s="10">
        <v>55</v>
      </c>
      <c r="F631" s="10">
        <v>20</v>
      </c>
      <c r="G631" s="10">
        <v>12</v>
      </c>
      <c r="H631" s="10">
        <v>679</v>
      </c>
      <c r="I631" s="10">
        <v>816</v>
      </c>
      <c r="J631" s="11">
        <v>23170</v>
      </c>
      <c r="K631" s="11">
        <v>25487</v>
      </c>
      <c r="L631" s="11">
        <v>9268</v>
      </c>
      <c r="M631" s="11">
        <v>5561</v>
      </c>
      <c r="N631" s="11">
        <v>314652</v>
      </c>
      <c r="O631" s="11">
        <v>378138</v>
      </c>
    </row>
    <row r="632" spans="1:15" ht="11.25" customHeight="1" x14ac:dyDescent="0.2">
      <c r="A632" s="426"/>
      <c r="B632" s="7" t="s">
        <v>60</v>
      </c>
      <c r="C632" s="8" t="s">
        <v>59</v>
      </c>
      <c r="D632" s="10">
        <v>39</v>
      </c>
      <c r="E632" s="10">
        <v>34</v>
      </c>
      <c r="F632" s="10">
        <v>31</v>
      </c>
      <c r="G632" s="10">
        <v>7</v>
      </c>
      <c r="H632" s="10">
        <v>632</v>
      </c>
      <c r="I632" s="10">
        <v>743</v>
      </c>
      <c r="J632" s="11">
        <v>17620</v>
      </c>
      <c r="K632" s="11">
        <v>15361</v>
      </c>
      <c r="L632" s="11">
        <v>14006</v>
      </c>
      <c r="M632" s="11">
        <v>3163</v>
      </c>
      <c r="N632" s="11">
        <v>285540</v>
      </c>
      <c r="O632" s="11">
        <v>335690</v>
      </c>
    </row>
    <row r="633" spans="1:15" ht="11.25" customHeight="1" x14ac:dyDescent="0.2">
      <c r="A633" s="426"/>
      <c r="B633" s="7" t="s">
        <v>61</v>
      </c>
      <c r="C633" s="8" t="s">
        <v>58</v>
      </c>
      <c r="D633" s="10">
        <v>65</v>
      </c>
      <c r="E633" s="10">
        <v>221</v>
      </c>
      <c r="F633" s="10">
        <v>43</v>
      </c>
      <c r="G633" s="10">
        <v>12</v>
      </c>
      <c r="H633" s="11">
        <v>2015</v>
      </c>
      <c r="I633" s="11">
        <v>2356</v>
      </c>
      <c r="J633" s="11">
        <v>19772</v>
      </c>
      <c r="K633" s="11">
        <v>67226</v>
      </c>
      <c r="L633" s="11">
        <v>13080</v>
      </c>
      <c r="M633" s="11">
        <v>3650</v>
      </c>
      <c r="N633" s="11">
        <v>612939</v>
      </c>
      <c r="O633" s="11">
        <v>716667</v>
      </c>
    </row>
    <row r="634" spans="1:15" ht="11.25" customHeight="1" x14ac:dyDescent="0.2">
      <c r="A634" s="426"/>
      <c r="B634" s="7" t="s">
        <v>61</v>
      </c>
      <c r="C634" s="8" t="s">
        <v>59</v>
      </c>
      <c r="D634" s="10">
        <v>66</v>
      </c>
      <c r="E634" s="10">
        <v>224</v>
      </c>
      <c r="F634" s="10">
        <v>45</v>
      </c>
      <c r="G634" s="10">
        <v>11</v>
      </c>
      <c r="H634" s="11">
        <v>1961</v>
      </c>
      <c r="I634" s="11">
        <v>2307</v>
      </c>
      <c r="J634" s="11">
        <v>21156</v>
      </c>
      <c r="K634" s="11">
        <v>71803</v>
      </c>
      <c r="L634" s="11">
        <v>14425</v>
      </c>
      <c r="M634" s="11">
        <v>3526</v>
      </c>
      <c r="N634" s="11">
        <v>628599</v>
      </c>
      <c r="O634" s="11">
        <v>739509</v>
      </c>
    </row>
    <row r="635" spans="1:15" ht="11.25" customHeight="1" x14ac:dyDescent="0.2">
      <c r="A635" s="426"/>
      <c r="B635" s="7" t="s">
        <v>62</v>
      </c>
      <c r="C635" s="8" t="s">
        <v>58</v>
      </c>
      <c r="D635" s="10">
        <v>5</v>
      </c>
      <c r="E635" s="10">
        <v>23</v>
      </c>
      <c r="F635" s="10">
        <v>4</v>
      </c>
      <c r="G635" s="9"/>
      <c r="H635" s="10">
        <v>313</v>
      </c>
      <c r="I635" s="10">
        <v>345</v>
      </c>
      <c r="J635" s="10">
        <v>523</v>
      </c>
      <c r="K635" s="11">
        <v>2404</v>
      </c>
      <c r="L635" s="10">
        <v>418</v>
      </c>
      <c r="M635" s="9"/>
      <c r="N635" s="11">
        <v>32716</v>
      </c>
      <c r="O635" s="11">
        <v>36061</v>
      </c>
    </row>
    <row r="636" spans="1:15" ht="11.25" customHeight="1" x14ac:dyDescent="0.2">
      <c r="A636" s="426"/>
      <c r="B636" s="7" t="s">
        <v>62</v>
      </c>
      <c r="C636" s="8" t="s">
        <v>59</v>
      </c>
      <c r="D636" s="10">
        <v>9</v>
      </c>
      <c r="E636" s="10">
        <v>23</v>
      </c>
      <c r="F636" s="10">
        <v>5</v>
      </c>
      <c r="G636" s="9"/>
      <c r="H636" s="10">
        <v>233</v>
      </c>
      <c r="I636" s="10">
        <v>270</v>
      </c>
      <c r="J636" s="11">
        <v>1713</v>
      </c>
      <c r="K636" s="11">
        <v>4377</v>
      </c>
      <c r="L636" s="10">
        <v>952</v>
      </c>
      <c r="M636" s="9"/>
      <c r="N636" s="11">
        <v>44346</v>
      </c>
      <c r="O636" s="11">
        <v>51388</v>
      </c>
    </row>
    <row r="637" spans="1:15" ht="11.25" customHeight="1" x14ac:dyDescent="0.2">
      <c r="A637" s="426"/>
      <c r="B637" s="7" t="s">
        <v>63</v>
      </c>
      <c r="C637" s="8" t="s">
        <v>58</v>
      </c>
      <c r="D637" s="10">
        <v>150</v>
      </c>
      <c r="E637" s="10">
        <v>510</v>
      </c>
      <c r="F637" s="10">
        <v>139</v>
      </c>
      <c r="G637" s="10">
        <v>24</v>
      </c>
      <c r="H637" s="11">
        <v>5524</v>
      </c>
      <c r="I637" s="11">
        <v>6347</v>
      </c>
      <c r="J637" s="11">
        <v>14359</v>
      </c>
      <c r="K637" s="11">
        <v>48821</v>
      </c>
      <c r="L637" s="11">
        <v>13306</v>
      </c>
      <c r="M637" s="11">
        <v>2297</v>
      </c>
      <c r="N637" s="11">
        <v>528796</v>
      </c>
      <c r="O637" s="11">
        <v>607579</v>
      </c>
    </row>
    <row r="638" spans="1:15" ht="11.25" customHeight="1" x14ac:dyDescent="0.2">
      <c r="A638" s="426"/>
      <c r="B638" s="7" t="s">
        <v>64</v>
      </c>
      <c r="C638" s="8" t="s">
        <v>59</v>
      </c>
      <c r="D638" s="10">
        <v>219</v>
      </c>
      <c r="E638" s="10">
        <v>580</v>
      </c>
      <c r="F638" s="10">
        <v>114</v>
      </c>
      <c r="G638" s="10">
        <v>26</v>
      </c>
      <c r="H638" s="11">
        <v>5316</v>
      </c>
      <c r="I638" s="11">
        <v>6255</v>
      </c>
      <c r="J638" s="11">
        <v>41849</v>
      </c>
      <c r="K638" s="11">
        <v>110833</v>
      </c>
      <c r="L638" s="11">
        <v>21784</v>
      </c>
      <c r="M638" s="11">
        <v>4968</v>
      </c>
      <c r="N638" s="11">
        <v>1015840</v>
      </c>
      <c r="O638" s="11">
        <v>1195274</v>
      </c>
    </row>
    <row r="639" spans="1:15" ht="11.25" customHeight="1" x14ac:dyDescent="0.2">
      <c r="A639" s="426"/>
      <c r="B639" s="7" t="s">
        <v>65</v>
      </c>
      <c r="C639" s="8" t="s">
        <v>58</v>
      </c>
      <c r="D639" s="10">
        <v>32</v>
      </c>
      <c r="E639" s="10">
        <v>224</v>
      </c>
      <c r="F639" s="10">
        <v>15</v>
      </c>
      <c r="G639" s="10">
        <v>2</v>
      </c>
      <c r="H639" s="11">
        <v>1687</v>
      </c>
      <c r="I639" s="11">
        <v>1960</v>
      </c>
      <c r="J639" s="11">
        <v>5477</v>
      </c>
      <c r="K639" s="11">
        <v>38340</v>
      </c>
      <c r="L639" s="11">
        <v>2567</v>
      </c>
      <c r="M639" s="10">
        <v>342</v>
      </c>
      <c r="N639" s="11">
        <v>288746</v>
      </c>
      <c r="O639" s="11">
        <v>335472</v>
      </c>
    </row>
    <row r="640" spans="1:15" ht="11.25" customHeight="1" x14ac:dyDescent="0.2">
      <c r="A640" s="426"/>
      <c r="B640" s="7" t="s">
        <v>66</v>
      </c>
      <c r="C640" s="8" t="s">
        <v>59</v>
      </c>
      <c r="D640" s="10">
        <v>70</v>
      </c>
      <c r="E640" s="10">
        <v>510</v>
      </c>
      <c r="F640" s="10">
        <v>20</v>
      </c>
      <c r="G640" s="10">
        <v>5</v>
      </c>
      <c r="H640" s="11">
        <v>4019</v>
      </c>
      <c r="I640" s="11">
        <v>4624</v>
      </c>
      <c r="J640" s="11">
        <v>14837</v>
      </c>
      <c r="K640" s="11">
        <v>108095</v>
      </c>
      <c r="L640" s="11">
        <v>4239</v>
      </c>
      <c r="M640" s="11">
        <v>1060</v>
      </c>
      <c r="N640" s="11">
        <v>851834</v>
      </c>
      <c r="O640" s="11">
        <v>980065</v>
      </c>
    </row>
    <row r="641" spans="1:15" ht="11.25" customHeight="1" x14ac:dyDescent="0.2">
      <c r="A641" s="427"/>
      <c r="B641" s="428" t="s">
        <v>46</v>
      </c>
      <c r="C641" s="428"/>
      <c r="D641" s="10">
        <v>814</v>
      </c>
      <c r="E641" s="11">
        <v>2408</v>
      </c>
      <c r="F641" s="10">
        <v>443</v>
      </c>
      <c r="G641" s="10">
        <v>101</v>
      </c>
      <c r="H641" s="11">
        <v>22455</v>
      </c>
      <c r="I641" s="14">
        <v>26221</v>
      </c>
      <c r="J641" s="11">
        <v>210428</v>
      </c>
      <c r="K641" s="11">
        <v>494569</v>
      </c>
      <c r="L641" s="11">
        <v>97250</v>
      </c>
      <c r="M641" s="11">
        <v>25485</v>
      </c>
      <c r="N641" s="11">
        <v>4638909</v>
      </c>
      <c r="O641" s="16">
        <v>5466641</v>
      </c>
    </row>
    <row r="642" spans="1:15" ht="11.25" customHeight="1" x14ac:dyDescent="0.2">
      <c r="A642" s="425" t="s">
        <v>37</v>
      </c>
      <c r="B642" s="7" t="s">
        <v>57</v>
      </c>
      <c r="C642" s="8" t="s">
        <v>58</v>
      </c>
      <c r="D642" s="9"/>
      <c r="E642" s="9"/>
      <c r="F642" s="10">
        <v>46</v>
      </c>
      <c r="G642" s="10">
        <v>6</v>
      </c>
      <c r="H642" s="9"/>
      <c r="I642" s="10">
        <v>52</v>
      </c>
      <c r="J642" s="9"/>
      <c r="K642" s="9"/>
      <c r="L642" s="11">
        <v>21815</v>
      </c>
      <c r="M642" s="11">
        <v>2845</v>
      </c>
      <c r="N642" s="9"/>
      <c r="O642" s="11">
        <v>24660</v>
      </c>
    </row>
    <row r="643" spans="1:15" ht="11.25" customHeight="1" x14ac:dyDescent="0.2">
      <c r="A643" s="426"/>
      <c r="B643" s="7" t="s">
        <v>57</v>
      </c>
      <c r="C643" s="8" t="s">
        <v>59</v>
      </c>
      <c r="D643" s="10">
        <v>2</v>
      </c>
      <c r="E643" s="9"/>
      <c r="F643" s="10">
        <v>40</v>
      </c>
      <c r="G643" s="10">
        <v>10</v>
      </c>
      <c r="H643" s="9"/>
      <c r="I643" s="10">
        <v>52</v>
      </c>
      <c r="J643" s="10">
        <v>920</v>
      </c>
      <c r="K643" s="9"/>
      <c r="L643" s="11">
        <v>18400</v>
      </c>
      <c r="M643" s="11">
        <v>4600</v>
      </c>
      <c r="N643" s="9"/>
      <c r="O643" s="11">
        <v>23920</v>
      </c>
    </row>
    <row r="644" spans="1:15" ht="11.25" customHeight="1" x14ac:dyDescent="0.2">
      <c r="A644" s="426"/>
      <c r="B644" s="7" t="s">
        <v>60</v>
      </c>
      <c r="C644" s="8" t="s">
        <v>58</v>
      </c>
      <c r="D644" s="10">
        <v>18</v>
      </c>
      <c r="E644" s="10">
        <v>6</v>
      </c>
      <c r="F644" s="10">
        <v>290</v>
      </c>
      <c r="G644" s="10">
        <v>143</v>
      </c>
      <c r="H644" s="9"/>
      <c r="I644" s="10">
        <v>457</v>
      </c>
      <c r="J644" s="11">
        <v>8491</v>
      </c>
      <c r="K644" s="11">
        <v>2830</v>
      </c>
      <c r="L644" s="11">
        <v>136806</v>
      </c>
      <c r="M644" s="11">
        <v>67460</v>
      </c>
      <c r="N644" s="9"/>
      <c r="O644" s="11">
        <v>215587</v>
      </c>
    </row>
    <row r="645" spans="1:15" ht="11.25" customHeight="1" x14ac:dyDescent="0.2">
      <c r="A645" s="426"/>
      <c r="B645" s="7" t="s">
        <v>60</v>
      </c>
      <c r="C645" s="8" t="s">
        <v>59</v>
      </c>
      <c r="D645" s="10">
        <v>7</v>
      </c>
      <c r="E645" s="10">
        <v>3</v>
      </c>
      <c r="F645" s="10">
        <v>239</v>
      </c>
      <c r="G645" s="10">
        <v>149</v>
      </c>
      <c r="H645" s="10">
        <v>2</v>
      </c>
      <c r="I645" s="10">
        <v>400</v>
      </c>
      <c r="J645" s="11">
        <v>3220</v>
      </c>
      <c r="K645" s="11">
        <v>1380</v>
      </c>
      <c r="L645" s="11">
        <v>109925</v>
      </c>
      <c r="M645" s="11">
        <v>68531</v>
      </c>
      <c r="N645" s="10">
        <v>920</v>
      </c>
      <c r="O645" s="11">
        <v>183976</v>
      </c>
    </row>
    <row r="646" spans="1:15" ht="11.25" customHeight="1" x14ac:dyDescent="0.2">
      <c r="A646" s="426"/>
      <c r="B646" s="7" t="s">
        <v>61</v>
      </c>
      <c r="C646" s="8" t="s">
        <v>58</v>
      </c>
      <c r="D646" s="10">
        <v>28</v>
      </c>
      <c r="E646" s="10">
        <v>12</v>
      </c>
      <c r="F646" s="10">
        <v>675</v>
      </c>
      <c r="G646" s="10">
        <v>770</v>
      </c>
      <c r="H646" s="10">
        <v>7</v>
      </c>
      <c r="I646" s="11">
        <v>1492</v>
      </c>
      <c r="J646" s="11">
        <v>8671</v>
      </c>
      <c r="K646" s="11">
        <v>3716</v>
      </c>
      <c r="L646" s="11">
        <v>209023</v>
      </c>
      <c r="M646" s="11">
        <v>238441</v>
      </c>
      <c r="N646" s="11">
        <v>2168</v>
      </c>
      <c r="O646" s="11">
        <v>462019</v>
      </c>
    </row>
    <row r="647" spans="1:15" ht="11.25" customHeight="1" x14ac:dyDescent="0.2">
      <c r="A647" s="426"/>
      <c r="B647" s="7" t="s">
        <v>61</v>
      </c>
      <c r="C647" s="8" t="s">
        <v>59</v>
      </c>
      <c r="D647" s="10">
        <v>28</v>
      </c>
      <c r="E647" s="10">
        <v>9</v>
      </c>
      <c r="F647" s="10">
        <v>622</v>
      </c>
      <c r="G647" s="10">
        <v>731</v>
      </c>
      <c r="H647" s="10">
        <v>3</v>
      </c>
      <c r="I647" s="11">
        <v>1393</v>
      </c>
      <c r="J647" s="11">
        <v>9137</v>
      </c>
      <c r="K647" s="11">
        <v>2937</v>
      </c>
      <c r="L647" s="11">
        <v>202971</v>
      </c>
      <c r="M647" s="11">
        <v>238540</v>
      </c>
      <c r="N647" s="10">
        <v>979</v>
      </c>
      <c r="O647" s="11">
        <v>454564</v>
      </c>
    </row>
    <row r="648" spans="1:15" ht="11.25" customHeight="1" x14ac:dyDescent="0.2">
      <c r="A648" s="426"/>
      <c r="B648" s="7" t="s">
        <v>62</v>
      </c>
      <c r="C648" s="8" t="s">
        <v>58</v>
      </c>
      <c r="D648" s="10">
        <v>2</v>
      </c>
      <c r="E648" s="10">
        <v>3</v>
      </c>
      <c r="F648" s="10">
        <v>121</v>
      </c>
      <c r="G648" s="10">
        <v>136</v>
      </c>
      <c r="H648" s="9"/>
      <c r="I648" s="10">
        <v>262</v>
      </c>
      <c r="J648" s="10">
        <v>213</v>
      </c>
      <c r="K648" s="10">
        <v>319</v>
      </c>
      <c r="L648" s="11">
        <v>12875</v>
      </c>
      <c r="M648" s="11">
        <v>14471</v>
      </c>
      <c r="N648" s="9"/>
      <c r="O648" s="11">
        <v>27878</v>
      </c>
    </row>
    <row r="649" spans="1:15" ht="11.25" customHeight="1" x14ac:dyDescent="0.2">
      <c r="A649" s="426"/>
      <c r="B649" s="7" t="s">
        <v>62</v>
      </c>
      <c r="C649" s="8" t="s">
        <v>59</v>
      </c>
      <c r="D649" s="10">
        <v>5</v>
      </c>
      <c r="E649" s="10">
        <v>1</v>
      </c>
      <c r="F649" s="10">
        <v>81</v>
      </c>
      <c r="G649" s="10">
        <v>58</v>
      </c>
      <c r="H649" s="9"/>
      <c r="I649" s="10">
        <v>145</v>
      </c>
      <c r="J649" s="10">
        <v>969</v>
      </c>
      <c r="K649" s="10">
        <v>194</v>
      </c>
      <c r="L649" s="11">
        <v>15694</v>
      </c>
      <c r="M649" s="11">
        <v>11238</v>
      </c>
      <c r="N649" s="9"/>
      <c r="O649" s="11">
        <v>28095</v>
      </c>
    </row>
    <row r="650" spans="1:15" ht="11.25" customHeight="1" x14ac:dyDescent="0.2">
      <c r="A650" s="426"/>
      <c r="B650" s="7" t="s">
        <v>63</v>
      </c>
      <c r="C650" s="8" t="s">
        <v>58</v>
      </c>
      <c r="D650" s="10">
        <v>147</v>
      </c>
      <c r="E650" s="10">
        <v>97</v>
      </c>
      <c r="F650" s="11">
        <v>2673</v>
      </c>
      <c r="G650" s="11">
        <v>2558</v>
      </c>
      <c r="H650" s="10">
        <v>19</v>
      </c>
      <c r="I650" s="11">
        <v>5494</v>
      </c>
      <c r="J650" s="11">
        <v>14325</v>
      </c>
      <c r="K650" s="11">
        <v>9453</v>
      </c>
      <c r="L650" s="11">
        <v>260484</v>
      </c>
      <c r="M650" s="11">
        <v>249277</v>
      </c>
      <c r="N650" s="11">
        <v>1852</v>
      </c>
      <c r="O650" s="11">
        <v>535391</v>
      </c>
    </row>
    <row r="651" spans="1:15" ht="11.25" customHeight="1" x14ac:dyDescent="0.2">
      <c r="A651" s="426"/>
      <c r="B651" s="7" t="s">
        <v>64</v>
      </c>
      <c r="C651" s="8" t="s">
        <v>59</v>
      </c>
      <c r="D651" s="10">
        <v>122</v>
      </c>
      <c r="E651" s="10">
        <v>46</v>
      </c>
      <c r="F651" s="11">
        <v>2074</v>
      </c>
      <c r="G651" s="11">
        <v>1995</v>
      </c>
      <c r="H651" s="10">
        <v>8</v>
      </c>
      <c r="I651" s="11">
        <v>4245</v>
      </c>
      <c r="J651" s="11">
        <v>23733</v>
      </c>
      <c r="K651" s="11">
        <v>8948</v>
      </c>
      <c r="L651" s="11">
        <v>403457</v>
      </c>
      <c r="M651" s="11">
        <v>388089</v>
      </c>
      <c r="N651" s="11">
        <v>1556</v>
      </c>
      <c r="O651" s="11">
        <v>825783</v>
      </c>
    </row>
    <row r="652" spans="1:15" ht="11.25" customHeight="1" x14ac:dyDescent="0.2">
      <c r="A652" s="426"/>
      <c r="B652" s="7" t="s">
        <v>65</v>
      </c>
      <c r="C652" s="8" t="s">
        <v>58</v>
      </c>
      <c r="D652" s="10">
        <v>16</v>
      </c>
      <c r="E652" s="10">
        <v>11</v>
      </c>
      <c r="F652" s="10">
        <v>888</v>
      </c>
      <c r="G652" s="10">
        <v>782</v>
      </c>
      <c r="H652" s="9"/>
      <c r="I652" s="11">
        <v>1697</v>
      </c>
      <c r="J652" s="11">
        <v>2788</v>
      </c>
      <c r="K652" s="11">
        <v>1917</v>
      </c>
      <c r="L652" s="11">
        <v>154725</v>
      </c>
      <c r="M652" s="11">
        <v>136256</v>
      </c>
      <c r="N652" s="9"/>
      <c r="O652" s="11">
        <v>295686</v>
      </c>
    </row>
    <row r="653" spans="1:15" ht="11.25" customHeight="1" x14ac:dyDescent="0.2">
      <c r="A653" s="426"/>
      <c r="B653" s="7" t="s">
        <v>66</v>
      </c>
      <c r="C653" s="8" t="s">
        <v>59</v>
      </c>
      <c r="D653" s="10">
        <v>32</v>
      </c>
      <c r="E653" s="10">
        <v>11</v>
      </c>
      <c r="F653" s="11">
        <v>1947</v>
      </c>
      <c r="G653" s="11">
        <v>1660</v>
      </c>
      <c r="H653" s="10">
        <v>2</v>
      </c>
      <c r="I653" s="11">
        <v>3652</v>
      </c>
      <c r="J653" s="11">
        <v>6905</v>
      </c>
      <c r="K653" s="11">
        <v>2373</v>
      </c>
      <c r="L653" s="11">
        <v>420098</v>
      </c>
      <c r="M653" s="11">
        <v>358173</v>
      </c>
      <c r="N653" s="10">
        <v>432</v>
      </c>
      <c r="O653" s="11">
        <v>787981</v>
      </c>
    </row>
    <row r="654" spans="1:15" ht="11.25" customHeight="1" x14ac:dyDescent="0.2">
      <c r="A654" s="427"/>
      <c r="B654" s="428" t="s">
        <v>46</v>
      </c>
      <c r="C654" s="428"/>
      <c r="D654" s="10">
        <v>407</v>
      </c>
      <c r="E654" s="10">
        <v>199</v>
      </c>
      <c r="F654" s="11">
        <v>9696</v>
      </c>
      <c r="G654" s="11">
        <v>8998</v>
      </c>
      <c r="H654" s="10">
        <v>41</v>
      </c>
      <c r="I654" s="14">
        <v>19341</v>
      </c>
      <c r="J654" s="11">
        <v>79372</v>
      </c>
      <c r="K654" s="11">
        <v>34067</v>
      </c>
      <c r="L654" s="11">
        <v>1966273</v>
      </c>
      <c r="M654" s="11">
        <v>1777921</v>
      </c>
      <c r="N654" s="11">
        <v>7907</v>
      </c>
      <c r="O654" s="16">
        <v>3865540</v>
      </c>
    </row>
    <row r="655" spans="1:15" ht="11.25" customHeight="1" x14ac:dyDescent="0.2">
      <c r="A655" s="425" t="s">
        <v>38</v>
      </c>
      <c r="B655" s="7" t="s">
        <v>57</v>
      </c>
      <c r="C655" s="8" t="s">
        <v>58</v>
      </c>
      <c r="D655" s="9"/>
      <c r="E655" s="9"/>
      <c r="F655" s="10">
        <v>38</v>
      </c>
      <c r="G655" s="10">
        <v>21</v>
      </c>
      <c r="H655" s="9"/>
      <c r="I655" s="10">
        <v>59</v>
      </c>
      <c r="J655" s="9"/>
      <c r="K655" s="9"/>
      <c r="L655" s="11">
        <v>18658</v>
      </c>
      <c r="M655" s="11">
        <v>10311</v>
      </c>
      <c r="N655" s="9"/>
      <c r="O655" s="11">
        <v>28969</v>
      </c>
    </row>
    <row r="656" spans="1:15" ht="11.25" customHeight="1" x14ac:dyDescent="0.2">
      <c r="A656" s="426"/>
      <c r="B656" s="7" t="s">
        <v>57</v>
      </c>
      <c r="C656" s="8" t="s">
        <v>59</v>
      </c>
      <c r="D656" s="10">
        <v>2</v>
      </c>
      <c r="E656" s="9"/>
      <c r="F656" s="10">
        <v>38</v>
      </c>
      <c r="G656" s="10">
        <v>17</v>
      </c>
      <c r="H656" s="10">
        <v>1</v>
      </c>
      <c r="I656" s="10">
        <v>58</v>
      </c>
      <c r="J656" s="10">
        <v>953</v>
      </c>
      <c r="K656" s="9"/>
      <c r="L656" s="11">
        <v>18098</v>
      </c>
      <c r="M656" s="11">
        <v>8097</v>
      </c>
      <c r="N656" s="10">
        <v>476</v>
      </c>
      <c r="O656" s="11">
        <v>27624</v>
      </c>
    </row>
    <row r="657" spans="1:15" ht="11.25" customHeight="1" x14ac:dyDescent="0.2">
      <c r="A657" s="426"/>
      <c r="B657" s="7" t="s">
        <v>60</v>
      </c>
      <c r="C657" s="8" t="s">
        <v>58</v>
      </c>
      <c r="D657" s="10">
        <v>9</v>
      </c>
      <c r="E657" s="10">
        <v>4</v>
      </c>
      <c r="F657" s="10">
        <v>231</v>
      </c>
      <c r="G657" s="10">
        <v>156</v>
      </c>
      <c r="H657" s="10">
        <v>1</v>
      </c>
      <c r="I657" s="10">
        <v>401</v>
      </c>
      <c r="J657" s="11">
        <v>4396</v>
      </c>
      <c r="K657" s="11">
        <v>1954</v>
      </c>
      <c r="L657" s="11">
        <v>112827</v>
      </c>
      <c r="M657" s="11">
        <v>76195</v>
      </c>
      <c r="N657" s="10">
        <v>488</v>
      </c>
      <c r="O657" s="11">
        <v>195860</v>
      </c>
    </row>
    <row r="658" spans="1:15" ht="11.25" customHeight="1" x14ac:dyDescent="0.2">
      <c r="A658" s="426"/>
      <c r="B658" s="7" t="s">
        <v>60</v>
      </c>
      <c r="C658" s="8" t="s">
        <v>59</v>
      </c>
      <c r="D658" s="10">
        <v>9</v>
      </c>
      <c r="E658" s="10">
        <v>3</v>
      </c>
      <c r="F658" s="10">
        <v>181</v>
      </c>
      <c r="G658" s="10">
        <v>156</v>
      </c>
      <c r="H658" s="10">
        <v>2</v>
      </c>
      <c r="I658" s="10">
        <v>351</v>
      </c>
      <c r="J658" s="11">
        <v>4286</v>
      </c>
      <c r="K658" s="11">
        <v>1429</v>
      </c>
      <c r="L658" s="11">
        <v>86193</v>
      </c>
      <c r="M658" s="11">
        <v>74287</v>
      </c>
      <c r="N658" s="10">
        <v>952</v>
      </c>
      <c r="O658" s="11">
        <v>167147</v>
      </c>
    </row>
    <row r="659" spans="1:15" ht="11.25" customHeight="1" x14ac:dyDescent="0.2">
      <c r="A659" s="426"/>
      <c r="B659" s="7" t="s">
        <v>61</v>
      </c>
      <c r="C659" s="8" t="s">
        <v>58</v>
      </c>
      <c r="D659" s="10">
        <v>20</v>
      </c>
      <c r="E659" s="10">
        <v>16</v>
      </c>
      <c r="F659" s="10">
        <v>651</v>
      </c>
      <c r="G659" s="10">
        <v>531</v>
      </c>
      <c r="H659" s="10">
        <v>2</v>
      </c>
      <c r="I659" s="11">
        <v>1220</v>
      </c>
      <c r="J659" s="11">
        <v>6412</v>
      </c>
      <c r="K659" s="11">
        <v>5130</v>
      </c>
      <c r="L659" s="11">
        <v>208720</v>
      </c>
      <c r="M659" s="11">
        <v>170246</v>
      </c>
      <c r="N659" s="10">
        <v>641</v>
      </c>
      <c r="O659" s="11">
        <v>391149</v>
      </c>
    </row>
    <row r="660" spans="1:15" ht="11.25" customHeight="1" x14ac:dyDescent="0.2">
      <c r="A660" s="426"/>
      <c r="B660" s="7" t="s">
        <v>61</v>
      </c>
      <c r="C660" s="8" t="s">
        <v>59</v>
      </c>
      <c r="D660" s="10">
        <v>17</v>
      </c>
      <c r="E660" s="10">
        <v>16</v>
      </c>
      <c r="F660" s="10">
        <v>646</v>
      </c>
      <c r="G660" s="10">
        <v>491</v>
      </c>
      <c r="H660" s="10">
        <v>3</v>
      </c>
      <c r="I660" s="11">
        <v>1173</v>
      </c>
      <c r="J660" s="11">
        <v>5744</v>
      </c>
      <c r="K660" s="11">
        <v>5406</v>
      </c>
      <c r="L660" s="11">
        <v>218257</v>
      </c>
      <c r="M660" s="11">
        <v>165889</v>
      </c>
      <c r="N660" s="11">
        <v>1014</v>
      </c>
      <c r="O660" s="11">
        <v>396310</v>
      </c>
    </row>
    <row r="661" spans="1:15" ht="11.25" customHeight="1" x14ac:dyDescent="0.2">
      <c r="A661" s="426"/>
      <c r="B661" s="7" t="s">
        <v>62</v>
      </c>
      <c r="C661" s="8" t="s">
        <v>58</v>
      </c>
      <c r="D661" s="10">
        <v>3</v>
      </c>
      <c r="E661" s="9"/>
      <c r="F661" s="10">
        <v>131</v>
      </c>
      <c r="G661" s="10">
        <v>61</v>
      </c>
      <c r="H661" s="9"/>
      <c r="I661" s="10">
        <v>195</v>
      </c>
      <c r="J661" s="10">
        <v>331</v>
      </c>
      <c r="K661" s="9"/>
      <c r="L661" s="11">
        <v>14432</v>
      </c>
      <c r="M661" s="11">
        <v>6720</v>
      </c>
      <c r="N661" s="9"/>
      <c r="O661" s="11">
        <v>21483</v>
      </c>
    </row>
    <row r="662" spans="1:15" ht="11.25" customHeight="1" x14ac:dyDescent="0.2">
      <c r="A662" s="426"/>
      <c r="B662" s="7" t="s">
        <v>62</v>
      </c>
      <c r="C662" s="8" t="s">
        <v>59</v>
      </c>
      <c r="D662" s="10">
        <v>1</v>
      </c>
      <c r="E662" s="10">
        <v>2</v>
      </c>
      <c r="F662" s="10">
        <v>96</v>
      </c>
      <c r="G662" s="10">
        <v>48</v>
      </c>
      <c r="H662" s="9"/>
      <c r="I662" s="10">
        <v>147</v>
      </c>
      <c r="J662" s="10">
        <v>201</v>
      </c>
      <c r="K662" s="10">
        <v>401</v>
      </c>
      <c r="L662" s="11">
        <v>19258</v>
      </c>
      <c r="M662" s="11">
        <v>9629</v>
      </c>
      <c r="N662" s="9"/>
      <c r="O662" s="11">
        <v>29489</v>
      </c>
    </row>
    <row r="663" spans="1:15" ht="11.25" customHeight="1" x14ac:dyDescent="0.2">
      <c r="A663" s="426"/>
      <c r="B663" s="7" t="s">
        <v>63</v>
      </c>
      <c r="C663" s="8" t="s">
        <v>58</v>
      </c>
      <c r="D663" s="10">
        <v>161</v>
      </c>
      <c r="E663" s="10">
        <v>178</v>
      </c>
      <c r="F663" s="11">
        <v>2401</v>
      </c>
      <c r="G663" s="11">
        <v>1954</v>
      </c>
      <c r="H663" s="10">
        <v>24</v>
      </c>
      <c r="I663" s="11">
        <v>4718</v>
      </c>
      <c r="J663" s="11">
        <v>16244</v>
      </c>
      <c r="K663" s="11">
        <v>17960</v>
      </c>
      <c r="L663" s="11">
        <v>242252</v>
      </c>
      <c r="M663" s="11">
        <v>197151</v>
      </c>
      <c r="N663" s="11">
        <v>2422</v>
      </c>
      <c r="O663" s="11">
        <v>476029</v>
      </c>
    </row>
    <row r="664" spans="1:15" ht="11.25" customHeight="1" x14ac:dyDescent="0.2">
      <c r="A664" s="426"/>
      <c r="B664" s="7" t="s">
        <v>64</v>
      </c>
      <c r="C664" s="8" t="s">
        <v>59</v>
      </c>
      <c r="D664" s="10">
        <v>99</v>
      </c>
      <c r="E664" s="10">
        <v>59</v>
      </c>
      <c r="F664" s="11">
        <v>2103</v>
      </c>
      <c r="G664" s="11">
        <v>1424</v>
      </c>
      <c r="H664" s="10">
        <v>15</v>
      </c>
      <c r="I664" s="11">
        <v>3700</v>
      </c>
      <c r="J664" s="11">
        <v>19940</v>
      </c>
      <c r="K664" s="11">
        <v>11883</v>
      </c>
      <c r="L664" s="11">
        <v>423565</v>
      </c>
      <c r="M664" s="11">
        <v>286808</v>
      </c>
      <c r="N664" s="11">
        <v>3021</v>
      </c>
      <c r="O664" s="11">
        <v>745217</v>
      </c>
    </row>
    <row r="665" spans="1:15" ht="11.25" customHeight="1" x14ac:dyDescent="0.2">
      <c r="A665" s="426"/>
      <c r="B665" s="7" t="s">
        <v>65</v>
      </c>
      <c r="C665" s="8" t="s">
        <v>58</v>
      </c>
      <c r="D665" s="10">
        <v>19</v>
      </c>
      <c r="E665" s="10">
        <v>47</v>
      </c>
      <c r="F665" s="10">
        <v>934</v>
      </c>
      <c r="G665" s="10">
        <v>703</v>
      </c>
      <c r="H665" s="10">
        <v>3</v>
      </c>
      <c r="I665" s="11">
        <v>1706</v>
      </c>
      <c r="J665" s="11">
        <v>3428</v>
      </c>
      <c r="K665" s="11">
        <v>8479</v>
      </c>
      <c r="L665" s="11">
        <v>168495</v>
      </c>
      <c r="M665" s="11">
        <v>126823</v>
      </c>
      <c r="N665" s="10">
        <v>541</v>
      </c>
      <c r="O665" s="11">
        <v>307766</v>
      </c>
    </row>
    <row r="666" spans="1:15" ht="11.25" customHeight="1" x14ac:dyDescent="0.2">
      <c r="A666" s="426"/>
      <c r="B666" s="7" t="s">
        <v>66</v>
      </c>
      <c r="C666" s="8" t="s">
        <v>59</v>
      </c>
      <c r="D666" s="10">
        <v>36</v>
      </c>
      <c r="E666" s="10">
        <v>69</v>
      </c>
      <c r="F666" s="11">
        <v>1973</v>
      </c>
      <c r="G666" s="11">
        <v>1579</v>
      </c>
      <c r="H666" s="10">
        <v>2</v>
      </c>
      <c r="I666" s="11">
        <v>3659</v>
      </c>
      <c r="J666" s="11">
        <v>8042</v>
      </c>
      <c r="K666" s="11">
        <v>15414</v>
      </c>
      <c r="L666" s="11">
        <v>440763</v>
      </c>
      <c r="M666" s="11">
        <v>352744</v>
      </c>
      <c r="N666" s="10">
        <v>447</v>
      </c>
      <c r="O666" s="11">
        <v>817410</v>
      </c>
    </row>
    <row r="667" spans="1:15" ht="11.25" customHeight="1" x14ac:dyDescent="0.2">
      <c r="A667" s="427"/>
      <c r="B667" s="428" t="s">
        <v>46</v>
      </c>
      <c r="C667" s="428"/>
      <c r="D667" s="10">
        <v>376</v>
      </c>
      <c r="E667" s="10">
        <v>394</v>
      </c>
      <c r="F667" s="11">
        <v>9423</v>
      </c>
      <c r="G667" s="11">
        <v>7141</v>
      </c>
      <c r="H667" s="10">
        <v>53</v>
      </c>
      <c r="I667" s="14">
        <v>17387</v>
      </c>
      <c r="J667" s="11">
        <v>69977</v>
      </c>
      <c r="K667" s="11">
        <v>68056</v>
      </c>
      <c r="L667" s="11">
        <v>1971518</v>
      </c>
      <c r="M667" s="11">
        <v>1484900</v>
      </c>
      <c r="N667" s="11">
        <v>10002</v>
      </c>
      <c r="O667" s="16">
        <v>3604453</v>
      </c>
    </row>
    <row r="668" spans="1:15" ht="11.25" customHeight="1" x14ac:dyDescent="0.2">
      <c r="A668" s="425" t="s">
        <v>39</v>
      </c>
      <c r="B668" s="7" t="s">
        <v>57</v>
      </c>
      <c r="C668" s="8" t="s">
        <v>58</v>
      </c>
      <c r="D668" s="9"/>
      <c r="E668" s="10">
        <v>9</v>
      </c>
      <c r="F668" s="10">
        <v>6</v>
      </c>
      <c r="G668" s="9"/>
      <c r="H668" s="9"/>
      <c r="I668" s="10">
        <v>15</v>
      </c>
      <c r="J668" s="9"/>
      <c r="K668" s="11">
        <v>4193</v>
      </c>
      <c r="L668" s="11">
        <v>2795</v>
      </c>
      <c r="M668" s="9"/>
      <c r="N668" s="9"/>
      <c r="O668" s="11">
        <v>6988</v>
      </c>
    </row>
    <row r="669" spans="1:15" ht="11.25" customHeight="1" x14ac:dyDescent="0.2">
      <c r="A669" s="426"/>
      <c r="B669" s="7" t="s">
        <v>57</v>
      </c>
      <c r="C669" s="8" t="s">
        <v>59</v>
      </c>
      <c r="D669" s="10">
        <v>1</v>
      </c>
      <c r="E669" s="10">
        <v>6</v>
      </c>
      <c r="F669" s="10">
        <v>15</v>
      </c>
      <c r="G669" s="9"/>
      <c r="H669" s="9"/>
      <c r="I669" s="10">
        <v>22</v>
      </c>
      <c r="J669" s="10">
        <v>452</v>
      </c>
      <c r="K669" s="11">
        <v>2711</v>
      </c>
      <c r="L669" s="11">
        <v>6778</v>
      </c>
      <c r="M669" s="9"/>
      <c r="N669" s="9"/>
      <c r="O669" s="11">
        <v>9941</v>
      </c>
    </row>
    <row r="670" spans="1:15" ht="11.25" customHeight="1" x14ac:dyDescent="0.2">
      <c r="A670" s="426"/>
      <c r="B670" s="7" t="s">
        <v>60</v>
      </c>
      <c r="C670" s="8" t="s">
        <v>58</v>
      </c>
      <c r="D670" s="10">
        <v>10</v>
      </c>
      <c r="E670" s="10">
        <v>600</v>
      </c>
      <c r="F670" s="10">
        <v>292</v>
      </c>
      <c r="G670" s="10">
        <v>6</v>
      </c>
      <c r="H670" s="9"/>
      <c r="I670" s="10">
        <v>908</v>
      </c>
      <c r="J670" s="11">
        <v>4634</v>
      </c>
      <c r="K670" s="11">
        <v>278043</v>
      </c>
      <c r="L670" s="11">
        <v>135314</v>
      </c>
      <c r="M670" s="11">
        <v>2780</v>
      </c>
      <c r="N670" s="9"/>
      <c r="O670" s="11">
        <v>420771</v>
      </c>
    </row>
    <row r="671" spans="1:15" ht="11.25" customHeight="1" x14ac:dyDescent="0.2">
      <c r="A671" s="426"/>
      <c r="B671" s="7" t="s">
        <v>60</v>
      </c>
      <c r="C671" s="8" t="s">
        <v>59</v>
      </c>
      <c r="D671" s="10">
        <v>15</v>
      </c>
      <c r="E671" s="10">
        <v>537</v>
      </c>
      <c r="F671" s="10">
        <v>283</v>
      </c>
      <c r="G671" s="10">
        <v>3</v>
      </c>
      <c r="H671" s="10">
        <v>2</v>
      </c>
      <c r="I671" s="10">
        <v>840</v>
      </c>
      <c r="J671" s="11">
        <v>6777</v>
      </c>
      <c r="K671" s="11">
        <v>242619</v>
      </c>
      <c r="L671" s="11">
        <v>127861</v>
      </c>
      <c r="M671" s="11">
        <v>1355</v>
      </c>
      <c r="N671" s="10">
        <v>904</v>
      </c>
      <c r="O671" s="11">
        <v>379516</v>
      </c>
    </row>
    <row r="672" spans="1:15" ht="11.25" customHeight="1" x14ac:dyDescent="0.2">
      <c r="A672" s="426"/>
      <c r="B672" s="7" t="s">
        <v>61</v>
      </c>
      <c r="C672" s="8" t="s">
        <v>58</v>
      </c>
      <c r="D672" s="10">
        <v>15</v>
      </c>
      <c r="E672" s="11">
        <v>2203</v>
      </c>
      <c r="F672" s="10">
        <v>420</v>
      </c>
      <c r="G672" s="10">
        <v>7</v>
      </c>
      <c r="H672" s="10">
        <v>3</v>
      </c>
      <c r="I672" s="11">
        <v>2648</v>
      </c>
      <c r="J672" s="11">
        <v>4563</v>
      </c>
      <c r="K672" s="11">
        <v>670127</v>
      </c>
      <c r="L672" s="11">
        <v>127759</v>
      </c>
      <c r="M672" s="11">
        <v>2129</v>
      </c>
      <c r="N672" s="10">
        <v>913</v>
      </c>
      <c r="O672" s="11">
        <v>805491</v>
      </c>
    </row>
    <row r="673" spans="1:15" ht="11.25" customHeight="1" x14ac:dyDescent="0.2">
      <c r="A673" s="426"/>
      <c r="B673" s="7" t="s">
        <v>61</v>
      </c>
      <c r="C673" s="8" t="s">
        <v>59</v>
      </c>
      <c r="D673" s="10">
        <v>14</v>
      </c>
      <c r="E673" s="11">
        <v>2154</v>
      </c>
      <c r="F673" s="10">
        <v>425</v>
      </c>
      <c r="G673" s="10">
        <v>6</v>
      </c>
      <c r="H673" s="10">
        <v>2</v>
      </c>
      <c r="I673" s="11">
        <v>2601</v>
      </c>
      <c r="J673" s="11">
        <v>4488</v>
      </c>
      <c r="K673" s="11">
        <v>690465</v>
      </c>
      <c r="L673" s="11">
        <v>136234</v>
      </c>
      <c r="M673" s="11">
        <v>1923</v>
      </c>
      <c r="N673" s="10">
        <v>641</v>
      </c>
      <c r="O673" s="11">
        <v>833751</v>
      </c>
    </row>
    <row r="674" spans="1:15" ht="11.25" customHeight="1" x14ac:dyDescent="0.2">
      <c r="A674" s="426"/>
      <c r="B674" s="7" t="s">
        <v>62</v>
      </c>
      <c r="C674" s="8" t="s">
        <v>58</v>
      </c>
      <c r="D674" s="10">
        <v>2</v>
      </c>
      <c r="E674" s="10">
        <v>420</v>
      </c>
      <c r="F674" s="10">
        <v>62</v>
      </c>
      <c r="G674" s="10">
        <v>3</v>
      </c>
      <c r="H674" s="9"/>
      <c r="I674" s="10">
        <v>487</v>
      </c>
      <c r="J674" s="10">
        <v>209</v>
      </c>
      <c r="K674" s="11">
        <v>43900</v>
      </c>
      <c r="L674" s="11">
        <v>6480</v>
      </c>
      <c r="M674" s="10">
        <v>314</v>
      </c>
      <c r="N674" s="9"/>
      <c r="O674" s="11">
        <v>50903</v>
      </c>
    </row>
    <row r="675" spans="1:15" ht="11.25" customHeight="1" x14ac:dyDescent="0.2">
      <c r="A675" s="426"/>
      <c r="B675" s="7" t="s">
        <v>62</v>
      </c>
      <c r="C675" s="8" t="s">
        <v>59</v>
      </c>
      <c r="D675" s="9"/>
      <c r="E675" s="10">
        <v>300</v>
      </c>
      <c r="F675" s="10">
        <v>54</v>
      </c>
      <c r="G675" s="10">
        <v>1</v>
      </c>
      <c r="H675" s="10">
        <v>1</v>
      </c>
      <c r="I675" s="10">
        <v>356</v>
      </c>
      <c r="J675" s="9"/>
      <c r="K675" s="11">
        <v>57097</v>
      </c>
      <c r="L675" s="11">
        <v>10278</v>
      </c>
      <c r="M675" s="10">
        <v>190</v>
      </c>
      <c r="N675" s="10">
        <v>190</v>
      </c>
      <c r="O675" s="11">
        <v>67755</v>
      </c>
    </row>
    <row r="676" spans="1:15" ht="11.25" customHeight="1" x14ac:dyDescent="0.2">
      <c r="A676" s="426"/>
      <c r="B676" s="7" t="s">
        <v>63</v>
      </c>
      <c r="C676" s="8" t="s">
        <v>58</v>
      </c>
      <c r="D676" s="10">
        <v>76</v>
      </c>
      <c r="E676" s="11">
        <v>5674</v>
      </c>
      <c r="F676" s="11">
        <v>1146</v>
      </c>
      <c r="G676" s="10">
        <v>40</v>
      </c>
      <c r="H676" s="10">
        <v>24</v>
      </c>
      <c r="I676" s="11">
        <v>6960</v>
      </c>
      <c r="J676" s="11">
        <v>7275</v>
      </c>
      <c r="K676" s="11">
        <v>543155</v>
      </c>
      <c r="L676" s="11">
        <v>109703</v>
      </c>
      <c r="M676" s="11">
        <v>3829</v>
      </c>
      <c r="N676" s="11">
        <v>2297</v>
      </c>
      <c r="O676" s="11">
        <v>666259</v>
      </c>
    </row>
    <row r="677" spans="1:15" ht="11.25" customHeight="1" x14ac:dyDescent="0.2">
      <c r="A677" s="426"/>
      <c r="B677" s="7" t="s">
        <v>64</v>
      </c>
      <c r="C677" s="8" t="s">
        <v>59</v>
      </c>
      <c r="D677" s="10">
        <v>68</v>
      </c>
      <c r="E677" s="11">
        <v>5727</v>
      </c>
      <c r="F677" s="11">
        <v>1319</v>
      </c>
      <c r="G677" s="10">
        <v>33</v>
      </c>
      <c r="H677" s="10">
        <v>16</v>
      </c>
      <c r="I677" s="11">
        <v>7163</v>
      </c>
      <c r="J677" s="11">
        <v>12994</v>
      </c>
      <c r="K677" s="11">
        <v>1094379</v>
      </c>
      <c r="L677" s="11">
        <v>252049</v>
      </c>
      <c r="M677" s="11">
        <v>6306</v>
      </c>
      <c r="N677" s="11">
        <v>3057</v>
      </c>
      <c r="O677" s="11">
        <v>1368785</v>
      </c>
    </row>
    <row r="678" spans="1:15" ht="11.25" customHeight="1" x14ac:dyDescent="0.2">
      <c r="A678" s="426"/>
      <c r="B678" s="7" t="s">
        <v>65</v>
      </c>
      <c r="C678" s="8" t="s">
        <v>58</v>
      </c>
      <c r="D678" s="10">
        <v>4</v>
      </c>
      <c r="E678" s="11">
        <v>1367</v>
      </c>
      <c r="F678" s="10">
        <v>316</v>
      </c>
      <c r="G678" s="10">
        <v>1</v>
      </c>
      <c r="H678" s="10">
        <v>2</v>
      </c>
      <c r="I678" s="11">
        <v>1690</v>
      </c>
      <c r="J678" s="10">
        <v>685</v>
      </c>
      <c r="K678" s="11">
        <v>233975</v>
      </c>
      <c r="L678" s="11">
        <v>54086</v>
      </c>
      <c r="M678" s="10">
        <v>171</v>
      </c>
      <c r="N678" s="10">
        <v>342</v>
      </c>
      <c r="O678" s="11">
        <v>289259</v>
      </c>
    </row>
    <row r="679" spans="1:15" ht="11.25" customHeight="1" x14ac:dyDescent="0.2">
      <c r="A679" s="426"/>
      <c r="B679" s="7" t="s">
        <v>66</v>
      </c>
      <c r="C679" s="8" t="s">
        <v>59</v>
      </c>
      <c r="D679" s="10">
        <v>15</v>
      </c>
      <c r="E679" s="11">
        <v>3427</v>
      </c>
      <c r="F679" s="10">
        <v>730</v>
      </c>
      <c r="G679" s="10">
        <v>4</v>
      </c>
      <c r="H679" s="10">
        <v>3</v>
      </c>
      <c r="I679" s="11">
        <v>4179</v>
      </c>
      <c r="J679" s="11">
        <v>3179</v>
      </c>
      <c r="K679" s="11">
        <v>726359</v>
      </c>
      <c r="L679" s="11">
        <v>154725</v>
      </c>
      <c r="M679" s="10">
        <v>848</v>
      </c>
      <c r="N679" s="10">
        <v>636</v>
      </c>
      <c r="O679" s="11">
        <v>885747</v>
      </c>
    </row>
    <row r="680" spans="1:15" ht="11.25" customHeight="1" x14ac:dyDescent="0.2">
      <c r="A680" s="427"/>
      <c r="B680" s="428" t="s">
        <v>46</v>
      </c>
      <c r="C680" s="428"/>
      <c r="D680" s="10">
        <v>220</v>
      </c>
      <c r="E680" s="11">
        <v>22424</v>
      </c>
      <c r="F680" s="11">
        <v>5068</v>
      </c>
      <c r="G680" s="10">
        <v>104</v>
      </c>
      <c r="H680" s="10">
        <v>53</v>
      </c>
      <c r="I680" s="14">
        <v>27869</v>
      </c>
      <c r="J680" s="11">
        <v>45256</v>
      </c>
      <c r="K680" s="11">
        <v>4587023</v>
      </c>
      <c r="L680" s="11">
        <v>1124062</v>
      </c>
      <c r="M680" s="11">
        <v>19845</v>
      </c>
      <c r="N680" s="11">
        <v>8980</v>
      </c>
      <c r="O680" s="16">
        <v>5785166</v>
      </c>
    </row>
    <row r="681" spans="1:15" ht="11.25" customHeight="1" x14ac:dyDescent="0.2">
      <c r="A681" s="425" t="s">
        <v>81</v>
      </c>
      <c r="B681" s="7" t="s">
        <v>57</v>
      </c>
      <c r="C681" s="8" t="s">
        <v>58</v>
      </c>
      <c r="D681" s="9"/>
      <c r="E681" s="9"/>
      <c r="F681" s="9"/>
      <c r="G681" s="9"/>
      <c r="H681" s="9"/>
      <c r="I681" s="9"/>
      <c r="J681" s="9"/>
      <c r="K681" s="9"/>
      <c r="L681" s="9"/>
      <c r="M681" s="9"/>
      <c r="N681" s="9"/>
      <c r="O681" s="9"/>
    </row>
    <row r="682" spans="1:15" ht="11.25" customHeight="1" x14ac:dyDescent="0.2">
      <c r="A682" s="426"/>
      <c r="B682" s="7" t="s">
        <v>57</v>
      </c>
      <c r="C682" s="8" t="s">
        <v>59</v>
      </c>
      <c r="D682" s="9"/>
      <c r="E682" s="9"/>
      <c r="F682" s="9"/>
      <c r="G682" s="9"/>
      <c r="H682" s="9"/>
      <c r="I682" s="9"/>
      <c r="J682" s="9"/>
      <c r="K682" s="9"/>
      <c r="L682" s="9"/>
      <c r="M682" s="9"/>
      <c r="N682" s="9"/>
      <c r="O682" s="9"/>
    </row>
    <row r="683" spans="1:15" ht="11.25" customHeight="1" x14ac:dyDescent="0.2">
      <c r="A683" s="426"/>
      <c r="B683" s="7" t="s">
        <v>60</v>
      </c>
      <c r="C683" s="8" t="s">
        <v>58</v>
      </c>
      <c r="D683" s="9"/>
      <c r="E683" s="9"/>
      <c r="F683" s="9"/>
      <c r="G683" s="9"/>
      <c r="H683" s="9"/>
      <c r="I683" s="9"/>
      <c r="J683" s="9"/>
      <c r="K683" s="9"/>
      <c r="L683" s="9"/>
      <c r="M683" s="9"/>
      <c r="N683" s="9"/>
      <c r="O683" s="9"/>
    </row>
    <row r="684" spans="1:15" ht="11.25" customHeight="1" x14ac:dyDescent="0.2">
      <c r="A684" s="426"/>
      <c r="B684" s="7" t="s">
        <v>60</v>
      </c>
      <c r="C684" s="8" t="s">
        <v>59</v>
      </c>
      <c r="D684" s="9"/>
      <c r="E684" s="9"/>
      <c r="F684" s="9"/>
      <c r="G684" s="9"/>
      <c r="H684" s="9"/>
      <c r="I684" s="9"/>
      <c r="J684" s="9"/>
      <c r="K684" s="9"/>
      <c r="L684" s="9"/>
      <c r="M684" s="9"/>
      <c r="N684" s="9"/>
      <c r="O684" s="9"/>
    </row>
    <row r="685" spans="1:15" ht="11.25" customHeight="1" x14ac:dyDescent="0.2">
      <c r="A685" s="426"/>
      <c r="B685" s="7" t="s">
        <v>61</v>
      </c>
      <c r="C685" s="8" t="s">
        <v>58</v>
      </c>
      <c r="D685" s="10">
        <v>119</v>
      </c>
      <c r="E685" s="10">
        <v>46</v>
      </c>
      <c r="F685" s="10">
        <v>85</v>
      </c>
      <c r="G685" s="10">
        <v>43</v>
      </c>
      <c r="H685" s="10">
        <v>27</v>
      </c>
      <c r="I685" s="10">
        <v>320</v>
      </c>
      <c r="J685" s="11">
        <v>36198</v>
      </c>
      <c r="K685" s="11">
        <v>13993</v>
      </c>
      <c r="L685" s="11">
        <v>25856</v>
      </c>
      <c r="M685" s="11">
        <v>13080</v>
      </c>
      <c r="N685" s="11">
        <v>8213</v>
      </c>
      <c r="O685" s="11">
        <v>97340</v>
      </c>
    </row>
    <row r="686" spans="1:15" ht="11.25" customHeight="1" x14ac:dyDescent="0.2">
      <c r="A686" s="426"/>
      <c r="B686" s="7" t="s">
        <v>61</v>
      </c>
      <c r="C686" s="8" t="s">
        <v>59</v>
      </c>
      <c r="D686" s="10">
        <v>91</v>
      </c>
      <c r="E686" s="10">
        <v>46</v>
      </c>
      <c r="F686" s="10">
        <v>59</v>
      </c>
      <c r="G686" s="10">
        <v>30</v>
      </c>
      <c r="H686" s="10">
        <v>15</v>
      </c>
      <c r="I686" s="10">
        <v>241</v>
      </c>
      <c r="J686" s="11">
        <v>29170</v>
      </c>
      <c r="K686" s="11">
        <v>14745</v>
      </c>
      <c r="L686" s="11">
        <v>18912</v>
      </c>
      <c r="M686" s="11">
        <v>9617</v>
      </c>
      <c r="N686" s="11">
        <v>4808</v>
      </c>
      <c r="O686" s="11">
        <v>77252</v>
      </c>
    </row>
    <row r="687" spans="1:15" ht="11.25" customHeight="1" x14ac:dyDescent="0.2">
      <c r="A687" s="426"/>
      <c r="B687" s="7" t="s">
        <v>62</v>
      </c>
      <c r="C687" s="8" t="s">
        <v>58</v>
      </c>
      <c r="D687" s="10">
        <v>853</v>
      </c>
      <c r="E687" s="10">
        <v>344</v>
      </c>
      <c r="F687" s="10">
        <v>494</v>
      </c>
      <c r="G687" s="10">
        <v>297</v>
      </c>
      <c r="H687" s="10">
        <v>181</v>
      </c>
      <c r="I687" s="11">
        <v>2169</v>
      </c>
      <c r="J687" s="11">
        <v>89159</v>
      </c>
      <c r="K687" s="11">
        <v>35956</v>
      </c>
      <c r="L687" s="11">
        <v>51635</v>
      </c>
      <c r="M687" s="11">
        <v>31043</v>
      </c>
      <c r="N687" s="11">
        <v>18919</v>
      </c>
      <c r="O687" s="11">
        <v>226712</v>
      </c>
    </row>
    <row r="688" spans="1:15" ht="11.25" customHeight="1" x14ac:dyDescent="0.2">
      <c r="A688" s="426"/>
      <c r="B688" s="7" t="s">
        <v>62</v>
      </c>
      <c r="C688" s="8" t="s">
        <v>59</v>
      </c>
      <c r="D688" s="10">
        <v>857</v>
      </c>
      <c r="E688" s="10">
        <v>430</v>
      </c>
      <c r="F688" s="10">
        <v>559</v>
      </c>
      <c r="G688" s="10">
        <v>334</v>
      </c>
      <c r="H688" s="10">
        <v>214</v>
      </c>
      <c r="I688" s="11">
        <v>2394</v>
      </c>
      <c r="J688" s="11">
        <v>163108</v>
      </c>
      <c r="K688" s="11">
        <v>81840</v>
      </c>
      <c r="L688" s="11">
        <v>106391</v>
      </c>
      <c r="M688" s="11">
        <v>63568</v>
      </c>
      <c r="N688" s="11">
        <v>40729</v>
      </c>
      <c r="O688" s="11">
        <v>455636</v>
      </c>
    </row>
    <row r="689" spans="1:15" ht="11.25" customHeight="1" x14ac:dyDescent="0.2">
      <c r="A689" s="426"/>
      <c r="B689" s="7" t="s">
        <v>63</v>
      </c>
      <c r="C689" s="8" t="s">
        <v>58</v>
      </c>
      <c r="D689" s="10">
        <v>885</v>
      </c>
      <c r="E689" s="10">
        <v>336</v>
      </c>
      <c r="F689" s="10">
        <v>557</v>
      </c>
      <c r="G689" s="10">
        <v>600</v>
      </c>
      <c r="H689" s="10">
        <v>199</v>
      </c>
      <c r="I689" s="11">
        <v>2577</v>
      </c>
      <c r="J689" s="11">
        <v>84718</v>
      </c>
      <c r="K689" s="11">
        <v>32164</v>
      </c>
      <c r="L689" s="11">
        <v>53320</v>
      </c>
      <c r="M689" s="11">
        <v>57436</v>
      </c>
      <c r="N689" s="11">
        <v>19050</v>
      </c>
      <c r="O689" s="11">
        <v>246688</v>
      </c>
    </row>
    <row r="690" spans="1:15" ht="11.25" customHeight="1" x14ac:dyDescent="0.2">
      <c r="A690" s="426"/>
      <c r="B690" s="7" t="s">
        <v>64</v>
      </c>
      <c r="C690" s="8" t="s">
        <v>59</v>
      </c>
      <c r="D690" s="10">
        <v>987</v>
      </c>
      <c r="E690" s="10">
        <v>346</v>
      </c>
      <c r="F690" s="10">
        <v>537</v>
      </c>
      <c r="G690" s="10">
        <v>637</v>
      </c>
      <c r="H690" s="10">
        <v>185</v>
      </c>
      <c r="I690" s="11">
        <v>2692</v>
      </c>
      <c r="J690" s="11">
        <v>188607</v>
      </c>
      <c r="K690" s="11">
        <v>66118</v>
      </c>
      <c r="L690" s="11">
        <v>102616</v>
      </c>
      <c r="M690" s="11">
        <v>121725</v>
      </c>
      <c r="N690" s="11">
        <v>35352</v>
      </c>
      <c r="O690" s="11">
        <v>514418</v>
      </c>
    </row>
    <row r="691" spans="1:15" ht="11.25" customHeight="1" x14ac:dyDescent="0.2">
      <c r="A691" s="426"/>
      <c r="B691" s="7" t="s">
        <v>65</v>
      </c>
      <c r="C691" s="8" t="s">
        <v>58</v>
      </c>
      <c r="D691" s="9"/>
      <c r="E691" s="9"/>
      <c r="F691" s="9"/>
      <c r="G691" s="9"/>
      <c r="H691" s="9"/>
      <c r="I691" s="9"/>
      <c r="J691" s="9"/>
      <c r="K691" s="9"/>
      <c r="L691" s="9"/>
      <c r="M691" s="9"/>
      <c r="N691" s="9"/>
      <c r="O691" s="9"/>
    </row>
    <row r="692" spans="1:15" ht="11.25" customHeight="1" x14ac:dyDescent="0.2">
      <c r="A692" s="426"/>
      <c r="B692" s="7" t="s">
        <v>66</v>
      </c>
      <c r="C692" s="8" t="s">
        <v>59</v>
      </c>
      <c r="D692" s="10">
        <v>1</v>
      </c>
      <c r="E692" s="9"/>
      <c r="F692" s="9"/>
      <c r="G692" s="9"/>
      <c r="H692" s="9"/>
      <c r="I692" s="10">
        <v>1</v>
      </c>
      <c r="J692" s="10">
        <v>212</v>
      </c>
      <c r="K692" s="9"/>
      <c r="L692" s="9"/>
      <c r="M692" s="9"/>
      <c r="N692" s="9"/>
      <c r="O692" s="10">
        <v>212</v>
      </c>
    </row>
    <row r="693" spans="1:15" ht="11.25" customHeight="1" x14ac:dyDescent="0.2">
      <c r="A693" s="427"/>
      <c r="B693" s="428" t="s">
        <v>46</v>
      </c>
      <c r="C693" s="428"/>
      <c r="D693" s="11">
        <v>3793</v>
      </c>
      <c r="E693" s="11">
        <v>1548</v>
      </c>
      <c r="F693" s="11">
        <v>2291</v>
      </c>
      <c r="G693" s="11">
        <v>1941</v>
      </c>
      <c r="H693" s="10">
        <v>821</v>
      </c>
      <c r="I693" s="14">
        <v>10394</v>
      </c>
      <c r="J693" s="11">
        <v>591172</v>
      </c>
      <c r="K693" s="11">
        <v>244816</v>
      </c>
      <c r="L693" s="11">
        <v>358730</v>
      </c>
      <c r="M693" s="11">
        <v>296469</v>
      </c>
      <c r="N693" s="11">
        <v>127071</v>
      </c>
      <c r="O693" s="16">
        <v>1618258</v>
      </c>
    </row>
    <row r="694" spans="1:15" ht="11.25" customHeight="1" x14ac:dyDescent="0.2">
      <c r="A694" s="425" t="s">
        <v>82</v>
      </c>
      <c r="B694" s="7" t="s">
        <v>57</v>
      </c>
      <c r="C694" s="8" t="s">
        <v>58</v>
      </c>
      <c r="D694" s="9"/>
      <c r="E694" s="9"/>
      <c r="F694" s="9"/>
      <c r="G694" s="9"/>
      <c r="H694" s="9"/>
      <c r="I694" s="9"/>
      <c r="J694" s="9"/>
      <c r="K694" s="9"/>
      <c r="L694" s="9"/>
      <c r="M694" s="9"/>
      <c r="N694" s="9"/>
      <c r="O694" s="9"/>
    </row>
    <row r="695" spans="1:15" ht="11.25" customHeight="1" x14ac:dyDescent="0.2">
      <c r="A695" s="426"/>
      <c r="B695" s="7" t="s">
        <v>57</v>
      </c>
      <c r="C695" s="8" t="s">
        <v>59</v>
      </c>
      <c r="D695" s="9"/>
      <c r="E695" s="9"/>
      <c r="F695" s="9"/>
      <c r="G695" s="9"/>
      <c r="H695" s="9"/>
      <c r="I695" s="9"/>
      <c r="J695" s="9"/>
      <c r="K695" s="9"/>
      <c r="L695" s="9"/>
      <c r="M695" s="9"/>
      <c r="N695" s="9"/>
      <c r="O695" s="9"/>
    </row>
    <row r="696" spans="1:15" ht="11.25" customHeight="1" x14ac:dyDescent="0.2">
      <c r="A696" s="426"/>
      <c r="B696" s="7" t="s">
        <v>60</v>
      </c>
      <c r="C696" s="8" t="s">
        <v>58</v>
      </c>
      <c r="D696" s="9"/>
      <c r="E696" s="9"/>
      <c r="F696" s="9"/>
      <c r="G696" s="9"/>
      <c r="H696" s="9"/>
      <c r="I696" s="9"/>
      <c r="J696" s="9"/>
      <c r="K696" s="9"/>
      <c r="L696" s="9"/>
      <c r="M696" s="9"/>
      <c r="N696" s="9"/>
      <c r="O696" s="9"/>
    </row>
    <row r="697" spans="1:15" ht="11.25" customHeight="1" x14ac:dyDescent="0.2">
      <c r="A697" s="426"/>
      <c r="B697" s="7" t="s">
        <v>60</v>
      </c>
      <c r="C697" s="8" t="s">
        <v>59</v>
      </c>
      <c r="D697" s="9"/>
      <c r="E697" s="9"/>
      <c r="F697" s="9"/>
      <c r="G697" s="9"/>
      <c r="H697" s="9"/>
      <c r="I697" s="9"/>
      <c r="J697" s="9"/>
      <c r="K697" s="9"/>
      <c r="L697" s="9"/>
      <c r="M697" s="9"/>
      <c r="N697" s="9"/>
      <c r="O697" s="9"/>
    </row>
    <row r="698" spans="1:15" ht="11.25" customHeight="1" x14ac:dyDescent="0.2">
      <c r="A698" s="426"/>
      <c r="B698" s="7" t="s">
        <v>61</v>
      </c>
      <c r="C698" s="8" t="s">
        <v>58</v>
      </c>
      <c r="D698" s="10">
        <v>142</v>
      </c>
      <c r="E698" s="10">
        <v>46</v>
      </c>
      <c r="F698" s="10">
        <v>102</v>
      </c>
      <c r="G698" s="10">
        <v>48</v>
      </c>
      <c r="H698" s="10">
        <v>26</v>
      </c>
      <c r="I698" s="10">
        <v>364</v>
      </c>
      <c r="J698" s="11">
        <v>43195</v>
      </c>
      <c r="K698" s="11">
        <v>13993</v>
      </c>
      <c r="L698" s="11">
        <v>31027</v>
      </c>
      <c r="M698" s="11">
        <v>14601</v>
      </c>
      <c r="N698" s="11">
        <v>7909</v>
      </c>
      <c r="O698" s="11">
        <v>110725</v>
      </c>
    </row>
    <row r="699" spans="1:15" ht="11.25" customHeight="1" x14ac:dyDescent="0.2">
      <c r="A699" s="426"/>
      <c r="B699" s="7" t="s">
        <v>61</v>
      </c>
      <c r="C699" s="8" t="s">
        <v>59</v>
      </c>
      <c r="D699" s="10">
        <v>138</v>
      </c>
      <c r="E699" s="10">
        <v>37</v>
      </c>
      <c r="F699" s="10">
        <v>99</v>
      </c>
      <c r="G699" s="10">
        <v>65</v>
      </c>
      <c r="H699" s="10">
        <v>32</v>
      </c>
      <c r="I699" s="10">
        <v>371</v>
      </c>
      <c r="J699" s="11">
        <v>44236</v>
      </c>
      <c r="K699" s="11">
        <v>11860</v>
      </c>
      <c r="L699" s="11">
        <v>31734</v>
      </c>
      <c r="M699" s="11">
        <v>20836</v>
      </c>
      <c r="N699" s="11">
        <v>10258</v>
      </c>
      <c r="O699" s="11">
        <v>118924</v>
      </c>
    </row>
    <row r="700" spans="1:15" ht="11.25" customHeight="1" x14ac:dyDescent="0.2">
      <c r="A700" s="426"/>
      <c r="B700" s="7" t="s">
        <v>62</v>
      </c>
      <c r="C700" s="8" t="s">
        <v>58</v>
      </c>
      <c r="D700" s="10">
        <v>278</v>
      </c>
      <c r="E700" s="10">
        <v>73</v>
      </c>
      <c r="F700" s="10">
        <v>184</v>
      </c>
      <c r="G700" s="10">
        <v>83</v>
      </c>
      <c r="H700" s="10">
        <v>51</v>
      </c>
      <c r="I700" s="10">
        <v>669</v>
      </c>
      <c r="J700" s="11">
        <v>29058</v>
      </c>
      <c r="K700" s="11">
        <v>7630</v>
      </c>
      <c r="L700" s="11">
        <v>19232</v>
      </c>
      <c r="M700" s="11">
        <v>8675</v>
      </c>
      <c r="N700" s="11">
        <v>5331</v>
      </c>
      <c r="O700" s="11">
        <v>69926</v>
      </c>
    </row>
    <row r="701" spans="1:15" ht="11.25" customHeight="1" x14ac:dyDescent="0.2">
      <c r="A701" s="426"/>
      <c r="B701" s="7" t="s">
        <v>62</v>
      </c>
      <c r="C701" s="8" t="s">
        <v>59</v>
      </c>
      <c r="D701" s="10">
        <v>260</v>
      </c>
      <c r="E701" s="10">
        <v>48</v>
      </c>
      <c r="F701" s="10">
        <v>208</v>
      </c>
      <c r="G701" s="10">
        <v>104</v>
      </c>
      <c r="H701" s="10">
        <v>55</v>
      </c>
      <c r="I701" s="10">
        <v>675</v>
      </c>
      <c r="J701" s="11">
        <v>49484</v>
      </c>
      <c r="K701" s="11">
        <v>9136</v>
      </c>
      <c r="L701" s="11">
        <v>39588</v>
      </c>
      <c r="M701" s="11">
        <v>19794</v>
      </c>
      <c r="N701" s="11">
        <v>10468</v>
      </c>
      <c r="O701" s="11">
        <v>128470</v>
      </c>
    </row>
    <row r="702" spans="1:15" ht="11.25" customHeight="1" x14ac:dyDescent="0.2">
      <c r="A702" s="426"/>
      <c r="B702" s="7" t="s">
        <v>63</v>
      </c>
      <c r="C702" s="8" t="s">
        <v>58</v>
      </c>
      <c r="D702" s="11">
        <v>3312</v>
      </c>
      <c r="E702" s="10">
        <v>737</v>
      </c>
      <c r="F702" s="11">
        <v>1808</v>
      </c>
      <c r="G702" s="10">
        <v>586</v>
      </c>
      <c r="H702" s="10">
        <v>346</v>
      </c>
      <c r="I702" s="11">
        <v>6789</v>
      </c>
      <c r="J702" s="11">
        <v>317048</v>
      </c>
      <c r="K702" s="11">
        <v>70551</v>
      </c>
      <c r="L702" s="11">
        <v>173074</v>
      </c>
      <c r="M702" s="11">
        <v>56096</v>
      </c>
      <c r="N702" s="11">
        <v>33122</v>
      </c>
      <c r="O702" s="11">
        <v>649891</v>
      </c>
    </row>
    <row r="703" spans="1:15" ht="11.25" customHeight="1" x14ac:dyDescent="0.2">
      <c r="A703" s="426"/>
      <c r="B703" s="7" t="s">
        <v>64</v>
      </c>
      <c r="C703" s="8" t="s">
        <v>59</v>
      </c>
      <c r="D703" s="11">
        <v>2263</v>
      </c>
      <c r="E703" s="10">
        <v>415</v>
      </c>
      <c r="F703" s="10">
        <v>967</v>
      </c>
      <c r="G703" s="10">
        <v>277</v>
      </c>
      <c r="H703" s="10">
        <v>222</v>
      </c>
      <c r="I703" s="11">
        <v>4144</v>
      </c>
      <c r="J703" s="11">
        <v>432439</v>
      </c>
      <c r="K703" s="11">
        <v>79303</v>
      </c>
      <c r="L703" s="11">
        <v>184785</v>
      </c>
      <c r="M703" s="11">
        <v>52932</v>
      </c>
      <c r="N703" s="11">
        <v>42422</v>
      </c>
      <c r="O703" s="11">
        <v>791881</v>
      </c>
    </row>
    <row r="704" spans="1:15" ht="11.25" customHeight="1" x14ac:dyDescent="0.2">
      <c r="A704" s="426"/>
      <c r="B704" s="7" t="s">
        <v>65</v>
      </c>
      <c r="C704" s="8" t="s">
        <v>58</v>
      </c>
      <c r="D704" s="11">
        <v>1114</v>
      </c>
      <c r="E704" s="10">
        <v>115</v>
      </c>
      <c r="F704" s="10">
        <v>418</v>
      </c>
      <c r="G704" s="10">
        <v>79</v>
      </c>
      <c r="H704" s="10">
        <v>51</v>
      </c>
      <c r="I704" s="11">
        <v>1777</v>
      </c>
      <c r="J704" s="11">
        <v>190671</v>
      </c>
      <c r="K704" s="11">
        <v>19683</v>
      </c>
      <c r="L704" s="11">
        <v>71545</v>
      </c>
      <c r="M704" s="11">
        <v>13522</v>
      </c>
      <c r="N704" s="11">
        <v>8729</v>
      </c>
      <c r="O704" s="11">
        <v>304150</v>
      </c>
    </row>
    <row r="705" spans="1:15" ht="11.25" customHeight="1" x14ac:dyDescent="0.2">
      <c r="A705" s="426"/>
      <c r="B705" s="7" t="s">
        <v>66</v>
      </c>
      <c r="C705" s="8" t="s">
        <v>59</v>
      </c>
      <c r="D705" s="11">
        <v>2699</v>
      </c>
      <c r="E705" s="10">
        <v>175</v>
      </c>
      <c r="F705" s="10">
        <v>921</v>
      </c>
      <c r="G705" s="10">
        <v>167</v>
      </c>
      <c r="H705" s="10">
        <v>81</v>
      </c>
      <c r="I705" s="11">
        <v>4043</v>
      </c>
      <c r="J705" s="11">
        <v>572058</v>
      </c>
      <c r="K705" s="11">
        <v>37092</v>
      </c>
      <c r="L705" s="11">
        <v>195208</v>
      </c>
      <c r="M705" s="11">
        <v>35396</v>
      </c>
      <c r="N705" s="11">
        <v>17168</v>
      </c>
      <c r="O705" s="11">
        <v>856922</v>
      </c>
    </row>
    <row r="706" spans="1:15" ht="11.25" customHeight="1" x14ac:dyDescent="0.2">
      <c r="A706" s="427"/>
      <c r="B706" s="428" t="s">
        <v>46</v>
      </c>
      <c r="C706" s="428"/>
      <c r="D706" s="11">
        <v>10206</v>
      </c>
      <c r="E706" s="11">
        <v>1646</v>
      </c>
      <c r="F706" s="11">
        <v>4707</v>
      </c>
      <c r="G706" s="11">
        <v>1409</v>
      </c>
      <c r="H706" s="10">
        <v>864</v>
      </c>
      <c r="I706" s="14">
        <v>18832</v>
      </c>
      <c r="J706" s="11">
        <v>1678189</v>
      </c>
      <c r="K706" s="11">
        <v>249248</v>
      </c>
      <c r="L706" s="11">
        <v>746193</v>
      </c>
      <c r="M706" s="11">
        <v>221852</v>
      </c>
      <c r="N706" s="11">
        <v>135407</v>
      </c>
      <c r="O706" s="16">
        <v>3030889</v>
      </c>
    </row>
    <row r="707" spans="1:15" ht="11.25" customHeight="1" x14ac:dyDescent="0.2">
      <c r="A707" s="425" t="s">
        <v>83</v>
      </c>
      <c r="B707" s="7" t="s">
        <v>57</v>
      </c>
      <c r="C707" s="8" t="s">
        <v>58</v>
      </c>
      <c r="D707" s="9"/>
      <c r="E707" s="9"/>
      <c r="F707" s="9"/>
      <c r="G707" s="9"/>
      <c r="H707" s="9"/>
      <c r="I707" s="9"/>
      <c r="J707" s="9"/>
      <c r="K707" s="9"/>
      <c r="L707" s="9"/>
      <c r="M707" s="9"/>
      <c r="N707" s="9"/>
      <c r="O707" s="9"/>
    </row>
    <row r="708" spans="1:15" ht="11.25" customHeight="1" x14ac:dyDescent="0.2">
      <c r="A708" s="426"/>
      <c r="B708" s="7" t="s">
        <v>57</v>
      </c>
      <c r="C708" s="8" t="s">
        <v>59</v>
      </c>
      <c r="D708" s="9"/>
      <c r="E708" s="9"/>
      <c r="F708" s="9"/>
      <c r="G708" s="9"/>
      <c r="H708" s="9"/>
      <c r="I708" s="9"/>
      <c r="J708" s="9"/>
      <c r="K708" s="9"/>
      <c r="L708" s="9"/>
      <c r="M708" s="9"/>
      <c r="N708" s="9"/>
      <c r="O708" s="9"/>
    </row>
    <row r="709" spans="1:15" ht="11.25" customHeight="1" x14ac:dyDescent="0.2">
      <c r="A709" s="426"/>
      <c r="B709" s="7" t="s">
        <v>60</v>
      </c>
      <c r="C709" s="8" t="s">
        <v>58</v>
      </c>
      <c r="D709" s="9"/>
      <c r="E709" s="9"/>
      <c r="F709" s="9"/>
      <c r="G709" s="9"/>
      <c r="H709" s="9"/>
      <c r="I709" s="9"/>
      <c r="J709" s="9"/>
      <c r="K709" s="9"/>
      <c r="L709" s="9"/>
      <c r="M709" s="9"/>
      <c r="N709" s="9"/>
      <c r="O709" s="9"/>
    </row>
    <row r="710" spans="1:15" ht="11.25" customHeight="1" x14ac:dyDescent="0.2">
      <c r="A710" s="426"/>
      <c r="B710" s="7" t="s">
        <v>60</v>
      </c>
      <c r="C710" s="8" t="s">
        <v>59</v>
      </c>
      <c r="D710" s="9"/>
      <c r="E710" s="9"/>
      <c r="F710" s="9"/>
      <c r="G710" s="9"/>
      <c r="H710" s="9"/>
      <c r="I710" s="9"/>
      <c r="J710" s="9"/>
      <c r="K710" s="9"/>
      <c r="L710" s="9"/>
      <c r="M710" s="9"/>
      <c r="N710" s="9"/>
      <c r="O710" s="9"/>
    </row>
    <row r="711" spans="1:15" ht="11.25" customHeight="1" x14ac:dyDescent="0.2">
      <c r="A711" s="426"/>
      <c r="B711" s="7" t="s">
        <v>61</v>
      </c>
      <c r="C711" s="8" t="s">
        <v>58</v>
      </c>
      <c r="D711" s="9"/>
      <c r="E711" s="9"/>
      <c r="F711" s="9"/>
      <c r="G711" s="9"/>
      <c r="H711" s="10">
        <v>1</v>
      </c>
      <c r="I711" s="10">
        <v>1</v>
      </c>
      <c r="J711" s="9"/>
      <c r="K711" s="9"/>
      <c r="L711" s="9"/>
      <c r="M711" s="9"/>
      <c r="N711" s="10">
        <v>304</v>
      </c>
      <c r="O711" s="10">
        <v>304</v>
      </c>
    </row>
    <row r="712" spans="1:15" ht="11.25" customHeight="1" x14ac:dyDescent="0.2">
      <c r="A712" s="426"/>
      <c r="B712" s="7" t="s">
        <v>61</v>
      </c>
      <c r="C712" s="8" t="s">
        <v>59</v>
      </c>
      <c r="D712" s="10">
        <v>1</v>
      </c>
      <c r="E712" s="9"/>
      <c r="F712" s="9"/>
      <c r="G712" s="9"/>
      <c r="H712" s="9"/>
      <c r="I712" s="10">
        <v>1</v>
      </c>
      <c r="J712" s="10">
        <v>321</v>
      </c>
      <c r="K712" s="9"/>
      <c r="L712" s="9"/>
      <c r="M712" s="9"/>
      <c r="N712" s="9"/>
      <c r="O712" s="10">
        <v>321</v>
      </c>
    </row>
    <row r="713" spans="1:15" ht="11.25" customHeight="1" x14ac:dyDescent="0.2">
      <c r="A713" s="426"/>
      <c r="B713" s="7" t="s">
        <v>62</v>
      </c>
      <c r="C713" s="8" t="s">
        <v>58</v>
      </c>
      <c r="D713" s="10">
        <v>31</v>
      </c>
      <c r="E713" s="10">
        <v>148</v>
      </c>
      <c r="F713" s="10">
        <v>47</v>
      </c>
      <c r="G713" s="10">
        <v>7</v>
      </c>
      <c r="H713" s="10">
        <v>8</v>
      </c>
      <c r="I713" s="10">
        <v>241</v>
      </c>
      <c r="J713" s="11">
        <v>3240</v>
      </c>
      <c r="K713" s="11">
        <v>15469</v>
      </c>
      <c r="L713" s="11">
        <v>4913</v>
      </c>
      <c r="M713" s="10">
        <v>732</v>
      </c>
      <c r="N713" s="10">
        <v>836</v>
      </c>
      <c r="O713" s="11">
        <v>25190</v>
      </c>
    </row>
    <row r="714" spans="1:15" ht="11.25" customHeight="1" x14ac:dyDescent="0.2">
      <c r="A714" s="426"/>
      <c r="B714" s="7" t="s">
        <v>62</v>
      </c>
      <c r="C714" s="8" t="s">
        <v>59</v>
      </c>
      <c r="D714" s="10">
        <v>28</v>
      </c>
      <c r="E714" s="10">
        <v>127</v>
      </c>
      <c r="F714" s="10">
        <v>43</v>
      </c>
      <c r="G714" s="10">
        <v>4</v>
      </c>
      <c r="H714" s="10">
        <v>3</v>
      </c>
      <c r="I714" s="10">
        <v>205</v>
      </c>
      <c r="J714" s="11">
        <v>5329</v>
      </c>
      <c r="K714" s="11">
        <v>24171</v>
      </c>
      <c r="L714" s="11">
        <v>8184</v>
      </c>
      <c r="M714" s="10">
        <v>761</v>
      </c>
      <c r="N714" s="10">
        <v>571</v>
      </c>
      <c r="O714" s="11">
        <v>39016</v>
      </c>
    </row>
    <row r="715" spans="1:15" ht="11.25" customHeight="1" x14ac:dyDescent="0.2">
      <c r="A715" s="426"/>
      <c r="B715" s="7" t="s">
        <v>63</v>
      </c>
      <c r="C715" s="8" t="s">
        <v>58</v>
      </c>
      <c r="D715" s="11">
        <v>1535</v>
      </c>
      <c r="E715" s="11">
        <v>4276</v>
      </c>
      <c r="F715" s="11">
        <v>2111</v>
      </c>
      <c r="G715" s="10">
        <v>416</v>
      </c>
      <c r="H715" s="10">
        <v>291</v>
      </c>
      <c r="I715" s="11">
        <v>8629</v>
      </c>
      <c r="J715" s="11">
        <v>146941</v>
      </c>
      <c r="K715" s="11">
        <v>409328</v>
      </c>
      <c r="L715" s="11">
        <v>202080</v>
      </c>
      <c r="M715" s="11">
        <v>39822</v>
      </c>
      <c r="N715" s="11">
        <v>27857</v>
      </c>
      <c r="O715" s="11">
        <v>826028</v>
      </c>
    </row>
    <row r="716" spans="1:15" ht="11.25" customHeight="1" x14ac:dyDescent="0.2">
      <c r="A716" s="426"/>
      <c r="B716" s="7" t="s">
        <v>64</v>
      </c>
      <c r="C716" s="8" t="s">
        <v>59</v>
      </c>
      <c r="D716" s="11">
        <v>1101</v>
      </c>
      <c r="E716" s="11">
        <v>3652</v>
      </c>
      <c r="F716" s="11">
        <v>1944</v>
      </c>
      <c r="G716" s="10">
        <v>319</v>
      </c>
      <c r="H716" s="10">
        <v>140</v>
      </c>
      <c r="I716" s="11">
        <v>7156</v>
      </c>
      <c r="J716" s="11">
        <v>210391</v>
      </c>
      <c r="K716" s="11">
        <v>697865</v>
      </c>
      <c r="L716" s="11">
        <v>371481</v>
      </c>
      <c r="M716" s="11">
        <v>60958</v>
      </c>
      <c r="N716" s="11">
        <v>26753</v>
      </c>
      <c r="O716" s="11">
        <v>1367448</v>
      </c>
    </row>
    <row r="717" spans="1:15" ht="11.25" customHeight="1" x14ac:dyDescent="0.2">
      <c r="A717" s="426"/>
      <c r="B717" s="7" t="s">
        <v>65</v>
      </c>
      <c r="C717" s="8" t="s">
        <v>58</v>
      </c>
      <c r="D717" s="10">
        <v>346</v>
      </c>
      <c r="E717" s="11">
        <v>1147</v>
      </c>
      <c r="F717" s="10">
        <v>596</v>
      </c>
      <c r="G717" s="10">
        <v>74</v>
      </c>
      <c r="H717" s="10">
        <v>81</v>
      </c>
      <c r="I717" s="11">
        <v>2244</v>
      </c>
      <c r="J717" s="11">
        <v>59221</v>
      </c>
      <c r="K717" s="11">
        <v>196320</v>
      </c>
      <c r="L717" s="11">
        <v>102011</v>
      </c>
      <c r="M717" s="11">
        <v>12666</v>
      </c>
      <c r="N717" s="11">
        <v>13864</v>
      </c>
      <c r="O717" s="11">
        <v>384082</v>
      </c>
    </row>
    <row r="718" spans="1:15" ht="11.25" customHeight="1" x14ac:dyDescent="0.2">
      <c r="A718" s="426"/>
      <c r="B718" s="7" t="s">
        <v>66</v>
      </c>
      <c r="C718" s="8" t="s">
        <v>59</v>
      </c>
      <c r="D718" s="10">
        <v>880</v>
      </c>
      <c r="E718" s="11">
        <v>2992</v>
      </c>
      <c r="F718" s="11">
        <v>1523</v>
      </c>
      <c r="G718" s="10">
        <v>152</v>
      </c>
      <c r="H718" s="10">
        <v>211</v>
      </c>
      <c r="I718" s="11">
        <v>5758</v>
      </c>
      <c r="J718" s="11">
        <v>186518</v>
      </c>
      <c r="K718" s="11">
        <v>634160</v>
      </c>
      <c r="L718" s="11">
        <v>322803</v>
      </c>
      <c r="M718" s="11">
        <v>32217</v>
      </c>
      <c r="N718" s="11">
        <v>44722</v>
      </c>
      <c r="O718" s="11">
        <v>1220420</v>
      </c>
    </row>
    <row r="719" spans="1:15" ht="11.25" customHeight="1" x14ac:dyDescent="0.2">
      <c r="A719" s="427"/>
      <c r="B719" s="428" t="s">
        <v>46</v>
      </c>
      <c r="C719" s="428"/>
      <c r="D719" s="11">
        <v>3922</v>
      </c>
      <c r="E719" s="11">
        <v>12342</v>
      </c>
      <c r="F719" s="11">
        <v>6264</v>
      </c>
      <c r="G719" s="10">
        <v>972</v>
      </c>
      <c r="H719" s="10">
        <v>735</v>
      </c>
      <c r="I719" s="14">
        <v>24235</v>
      </c>
      <c r="J719" s="11">
        <v>611961</v>
      </c>
      <c r="K719" s="11">
        <v>1977313</v>
      </c>
      <c r="L719" s="11">
        <v>1011472</v>
      </c>
      <c r="M719" s="11">
        <v>147156</v>
      </c>
      <c r="N719" s="11">
        <v>114907</v>
      </c>
      <c r="O719" s="16">
        <v>3862809</v>
      </c>
    </row>
    <row r="720" spans="1:15" ht="11.25" customHeight="1" x14ac:dyDescent="0.2">
      <c r="A720" s="425" t="s">
        <v>84</v>
      </c>
      <c r="B720" s="7" t="s">
        <v>57</v>
      </c>
      <c r="C720" s="8" t="s">
        <v>58</v>
      </c>
      <c r="D720" s="9"/>
      <c r="E720" s="9"/>
      <c r="F720" s="9"/>
      <c r="G720" s="9"/>
      <c r="H720" s="9"/>
      <c r="I720" s="9"/>
      <c r="J720" s="9"/>
      <c r="K720" s="9"/>
      <c r="L720" s="9"/>
      <c r="M720" s="9"/>
      <c r="N720" s="9"/>
      <c r="O720" s="9"/>
    </row>
    <row r="721" spans="1:15" ht="11.25" customHeight="1" x14ac:dyDescent="0.2">
      <c r="A721" s="426"/>
      <c r="B721" s="7" t="s">
        <v>57</v>
      </c>
      <c r="C721" s="8" t="s">
        <v>59</v>
      </c>
      <c r="D721" s="9"/>
      <c r="E721" s="9"/>
      <c r="F721" s="9"/>
      <c r="G721" s="9"/>
      <c r="H721" s="9"/>
      <c r="I721" s="9"/>
      <c r="J721" s="9"/>
      <c r="K721" s="9"/>
      <c r="L721" s="9"/>
      <c r="M721" s="9"/>
      <c r="N721" s="9"/>
      <c r="O721" s="9"/>
    </row>
    <row r="722" spans="1:15" ht="11.25" customHeight="1" x14ac:dyDescent="0.2">
      <c r="A722" s="426"/>
      <c r="B722" s="7" t="s">
        <v>60</v>
      </c>
      <c r="C722" s="8" t="s">
        <v>58</v>
      </c>
      <c r="D722" s="9"/>
      <c r="E722" s="9"/>
      <c r="F722" s="9"/>
      <c r="G722" s="9"/>
      <c r="H722" s="9"/>
      <c r="I722" s="9"/>
      <c r="J722" s="9"/>
      <c r="K722" s="9"/>
      <c r="L722" s="9"/>
      <c r="M722" s="9"/>
      <c r="N722" s="9"/>
      <c r="O722" s="9"/>
    </row>
    <row r="723" spans="1:15" ht="11.25" customHeight="1" x14ac:dyDescent="0.2">
      <c r="A723" s="426"/>
      <c r="B723" s="7" t="s">
        <v>60</v>
      </c>
      <c r="C723" s="8" t="s">
        <v>59</v>
      </c>
      <c r="D723" s="9"/>
      <c r="E723" s="9"/>
      <c r="F723" s="9"/>
      <c r="G723" s="9"/>
      <c r="H723" s="9"/>
      <c r="I723" s="9"/>
      <c r="J723" s="9"/>
      <c r="K723" s="9"/>
      <c r="L723" s="9"/>
      <c r="M723" s="9"/>
      <c r="N723" s="9"/>
      <c r="O723" s="9"/>
    </row>
    <row r="724" spans="1:15" ht="11.25" customHeight="1" x14ac:dyDescent="0.2">
      <c r="A724" s="426"/>
      <c r="B724" s="7" t="s">
        <v>61</v>
      </c>
      <c r="C724" s="8" t="s">
        <v>58</v>
      </c>
      <c r="D724" s="9"/>
      <c r="E724" s="9"/>
      <c r="F724" s="9"/>
      <c r="G724" s="9"/>
      <c r="H724" s="9"/>
      <c r="I724" s="9"/>
      <c r="J724" s="9"/>
      <c r="K724" s="9"/>
      <c r="L724" s="9"/>
      <c r="M724" s="9"/>
      <c r="N724" s="9"/>
      <c r="O724" s="9"/>
    </row>
    <row r="725" spans="1:15" ht="11.25" customHeight="1" x14ac:dyDescent="0.2">
      <c r="A725" s="426"/>
      <c r="B725" s="7" t="s">
        <v>61</v>
      </c>
      <c r="C725" s="8" t="s">
        <v>59</v>
      </c>
      <c r="D725" s="9"/>
      <c r="E725" s="9"/>
      <c r="F725" s="9"/>
      <c r="G725" s="9"/>
      <c r="H725" s="9"/>
      <c r="I725" s="9"/>
      <c r="J725" s="9"/>
      <c r="K725" s="9"/>
      <c r="L725" s="9"/>
      <c r="M725" s="9"/>
      <c r="N725" s="9"/>
      <c r="O725" s="9"/>
    </row>
    <row r="726" spans="1:15" ht="11.25" customHeight="1" x14ac:dyDescent="0.2">
      <c r="A726" s="426"/>
      <c r="B726" s="7" t="s">
        <v>62</v>
      </c>
      <c r="C726" s="8" t="s">
        <v>58</v>
      </c>
      <c r="D726" s="10">
        <v>8</v>
      </c>
      <c r="E726" s="10">
        <v>16</v>
      </c>
      <c r="F726" s="9"/>
      <c r="G726" s="9"/>
      <c r="H726" s="10">
        <v>7</v>
      </c>
      <c r="I726" s="10">
        <v>31</v>
      </c>
      <c r="J726" s="10">
        <v>836</v>
      </c>
      <c r="K726" s="11">
        <v>1672</v>
      </c>
      <c r="L726" s="9"/>
      <c r="M726" s="9"/>
      <c r="N726" s="10">
        <v>732</v>
      </c>
      <c r="O726" s="11">
        <v>3240</v>
      </c>
    </row>
    <row r="727" spans="1:15" ht="11.25" customHeight="1" x14ac:dyDescent="0.2">
      <c r="A727" s="426"/>
      <c r="B727" s="7" t="s">
        <v>62</v>
      </c>
      <c r="C727" s="8" t="s">
        <v>59</v>
      </c>
      <c r="D727" s="10">
        <v>11</v>
      </c>
      <c r="E727" s="10">
        <v>13</v>
      </c>
      <c r="F727" s="9"/>
      <c r="G727" s="9"/>
      <c r="H727" s="10">
        <v>12</v>
      </c>
      <c r="I727" s="10">
        <v>36</v>
      </c>
      <c r="J727" s="11">
        <v>2094</v>
      </c>
      <c r="K727" s="11">
        <v>2474</v>
      </c>
      <c r="L727" s="9"/>
      <c r="M727" s="9"/>
      <c r="N727" s="11">
        <v>2284</v>
      </c>
      <c r="O727" s="11">
        <v>6852</v>
      </c>
    </row>
    <row r="728" spans="1:15" ht="11.25" customHeight="1" x14ac:dyDescent="0.2">
      <c r="A728" s="426"/>
      <c r="B728" s="7" t="s">
        <v>63</v>
      </c>
      <c r="C728" s="8" t="s">
        <v>58</v>
      </c>
      <c r="D728" s="10">
        <v>631</v>
      </c>
      <c r="E728" s="10">
        <v>722</v>
      </c>
      <c r="F728" s="10">
        <v>106</v>
      </c>
      <c r="G728" s="10">
        <v>26</v>
      </c>
      <c r="H728" s="11">
        <v>1122</v>
      </c>
      <c r="I728" s="11">
        <v>2607</v>
      </c>
      <c r="J728" s="11">
        <v>60404</v>
      </c>
      <c r="K728" s="11">
        <v>69115</v>
      </c>
      <c r="L728" s="11">
        <v>10147</v>
      </c>
      <c r="M728" s="11">
        <v>2489</v>
      </c>
      <c r="N728" s="11">
        <v>107406</v>
      </c>
      <c r="O728" s="11">
        <v>249561</v>
      </c>
    </row>
    <row r="729" spans="1:15" ht="11.25" customHeight="1" x14ac:dyDescent="0.2">
      <c r="A729" s="426"/>
      <c r="B729" s="7" t="s">
        <v>64</v>
      </c>
      <c r="C729" s="8" t="s">
        <v>59</v>
      </c>
      <c r="D729" s="10">
        <v>375</v>
      </c>
      <c r="E729" s="10">
        <v>382</v>
      </c>
      <c r="F729" s="10">
        <v>50</v>
      </c>
      <c r="G729" s="10">
        <v>9</v>
      </c>
      <c r="H729" s="10">
        <v>602</v>
      </c>
      <c r="I729" s="11">
        <v>1418</v>
      </c>
      <c r="J729" s="11">
        <v>71659</v>
      </c>
      <c r="K729" s="11">
        <v>72997</v>
      </c>
      <c r="L729" s="11">
        <v>9555</v>
      </c>
      <c r="M729" s="11">
        <v>1720</v>
      </c>
      <c r="N729" s="11">
        <v>115037</v>
      </c>
      <c r="O729" s="11">
        <v>270968</v>
      </c>
    </row>
    <row r="730" spans="1:15" ht="11.25" customHeight="1" x14ac:dyDescent="0.2">
      <c r="A730" s="426"/>
      <c r="B730" s="7" t="s">
        <v>65</v>
      </c>
      <c r="C730" s="8" t="s">
        <v>58</v>
      </c>
      <c r="D730" s="10">
        <v>112</v>
      </c>
      <c r="E730" s="10">
        <v>138</v>
      </c>
      <c r="F730" s="10">
        <v>18</v>
      </c>
      <c r="G730" s="10">
        <v>6</v>
      </c>
      <c r="H730" s="10">
        <v>297</v>
      </c>
      <c r="I730" s="10">
        <v>571</v>
      </c>
      <c r="J730" s="11">
        <v>19170</v>
      </c>
      <c r="K730" s="11">
        <v>23620</v>
      </c>
      <c r="L730" s="11">
        <v>3081</v>
      </c>
      <c r="M730" s="11">
        <v>1027</v>
      </c>
      <c r="N730" s="11">
        <v>50834</v>
      </c>
      <c r="O730" s="11">
        <v>97732</v>
      </c>
    </row>
    <row r="731" spans="1:15" ht="11.25" customHeight="1" x14ac:dyDescent="0.2">
      <c r="A731" s="426"/>
      <c r="B731" s="7" t="s">
        <v>66</v>
      </c>
      <c r="C731" s="8" t="s">
        <v>59</v>
      </c>
      <c r="D731" s="10">
        <v>252</v>
      </c>
      <c r="E731" s="10">
        <v>293</v>
      </c>
      <c r="F731" s="10">
        <v>36</v>
      </c>
      <c r="G731" s="10">
        <v>11</v>
      </c>
      <c r="H731" s="10">
        <v>502</v>
      </c>
      <c r="I731" s="11">
        <v>1094</v>
      </c>
      <c r="J731" s="11">
        <v>53412</v>
      </c>
      <c r="K731" s="11">
        <v>62102</v>
      </c>
      <c r="L731" s="11">
        <v>7630</v>
      </c>
      <c r="M731" s="11">
        <v>2331</v>
      </c>
      <c r="N731" s="11">
        <v>106400</v>
      </c>
      <c r="O731" s="11">
        <v>231875</v>
      </c>
    </row>
    <row r="732" spans="1:15" ht="11.25" customHeight="1" x14ac:dyDescent="0.2">
      <c r="A732" s="427"/>
      <c r="B732" s="428" t="s">
        <v>46</v>
      </c>
      <c r="C732" s="428"/>
      <c r="D732" s="11">
        <v>1389</v>
      </c>
      <c r="E732" s="11">
        <v>1564</v>
      </c>
      <c r="F732" s="10">
        <v>210</v>
      </c>
      <c r="G732" s="10">
        <v>52</v>
      </c>
      <c r="H732" s="11">
        <v>2542</v>
      </c>
      <c r="I732" s="14">
        <v>5757</v>
      </c>
      <c r="J732" s="11">
        <v>207575</v>
      </c>
      <c r="K732" s="11">
        <v>231980</v>
      </c>
      <c r="L732" s="11">
        <v>30413</v>
      </c>
      <c r="M732" s="11">
        <v>7567</v>
      </c>
      <c r="N732" s="11">
        <v>382693</v>
      </c>
      <c r="O732" s="16">
        <v>860228</v>
      </c>
    </row>
    <row r="733" spans="1:15" ht="11.25" customHeight="1" x14ac:dyDescent="0.2">
      <c r="A733" s="425" t="s">
        <v>85</v>
      </c>
      <c r="B733" s="7" t="s">
        <v>57</v>
      </c>
      <c r="C733" s="8" t="s">
        <v>58</v>
      </c>
      <c r="D733" s="9"/>
      <c r="E733" s="9"/>
      <c r="F733" s="9"/>
      <c r="G733" s="9"/>
      <c r="H733" s="9"/>
      <c r="I733" s="9"/>
      <c r="J733" s="9"/>
      <c r="K733" s="9"/>
      <c r="L733" s="9"/>
      <c r="M733" s="9"/>
      <c r="N733" s="9"/>
      <c r="O733" s="9"/>
    </row>
    <row r="734" spans="1:15" ht="11.25" customHeight="1" x14ac:dyDescent="0.2">
      <c r="A734" s="426"/>
      <c r="B734" s="7" t="s">
        <v>57</v>
      </c>
      <c r="C734" s="8" t="s">
        <v>59</v>
      </c>
      <c r="D734" s="9"/>
      <c r="E734" s="9"/>
      <c r="F734" s="9"/>
      <c r="G734" s="9"/>
      <c r="H734" s="9"/>
      <c r="I734" s="9"/>
      <c r="J734" s="9"/>
      <c r="K734" s="9"/>
      <c r="L734" s="9"/>
      <c r="M734" s="9"/>
      <c r="N734" s="9"/>
      <c r="O734" s="9"/>
    </row>
    <row r="735" spans="1:15" ht="11.25" customHeight="1" x14ac:dyDescent="0.2">
      <c r="A735" s="426"/>
      <c r="B735" s="7" t="s">
        <v>60</v>
      </c>
      <c r="C735" s="8" t="s">
        <v>58</v>
      </c>
      <c r="D735" s="9"/>
      <c r="E735" s="9"/>
      <c r="F735" s="9"/>
      <c r="G735" s="9"/>
      <c r="H735" s="9"/>
      <c r="I735" s="9"/>
      <c r="J735" s="9"/>
      <c r="K735" s="9"/>
      <c r="L735" s="9"/>
      <c r="M735" s="9"/>
      <c r="N735" s="9"/>
      <c r="O735" s="9"/>
    </row>
    <row r="736" spans="1:15" ht="11.25" customHeight="1" x14ac:dyDescent="0.2">
      <c r="A736" s="426"/>
      <c r="B736" s="7" t="s">
        <v>60</v>
      </c>
      <c r="C736" s="8" t="s">
        <v>59</v>
      </c>
      <c r="D736" s="9"/>
      <c r="E736" s="9"/>
      <c r="F736" s="9"/>
      <c r="G736" s="9"/>
      <c r="H736" s="9"/>
      <c r="I736" s="9"/>
      <c r="J736" s="9"/>
      <c r="K736" s="9"/>
      <c r="L736" s="9"/>
      <c r="M736" s="9"/>
      <c r="N736" s="9"/>
      <c r="O736" s="9"/>
    </row>
    <row r="737" spans="1:15" ht="11.25" customHeight="1" x14ac:dyDescent="0.2">
      <c r="A737" s="426"/>
      <c r="B737" s="7" t="s">
        <v>61</v>
      </c>
      <c r="C737" s="8" t="s">
        <v>58</v>
      </c>
      <c r="D737" s="9"/>
      <c r="E737" s="9"/>
      <c r="F737" s="9"/>
      <c r="G737" s="9"/>
      <c r="H737" s="9"/>
      <c r="I737" s="9"/>
      <c r="J737" s="9"/>
      <c r="K737" s="9"/>
      <c r="L737" s="9"/>
      <c r="M737" s="9"/>
      <c r="N737" s="9"/>
      <c r="O737" s="9"/>
    </row>
    <row r="738" spans="1:15" ht="11.25" customHeight="1" x14ac:dyDescent="0.2">
      <c r="A738" s="426"/>
      <c r="B738" s="7" t="s">
        <v>61</v>
      </c>
      <c r="C738" s="8" t="s">
        <v>59</v>
      </c>
      <c r="D738" s="9"/>
      <c r="E738" s="9"/>
      <c r="F738" s="9"/>
      <c r="G738" s="9"/>
      <c r="H738" s="9"/>
      <c r="I738" s="9"/>
      <c r="J738" s="9"/>
      <c r="K738" s="9"/>
      <c r="L738" s="9"/>
      <c r="M738" s="9"/>
      <c r="N738" s="9"/>
      <c r="O738" s="9"/>
    </row>
    <row r="739" spans="1:15" ht="11.25" customHeight="1" x14ac:dyDescent="0.2">
      <c r="A739" s="426"/>
      <c r="B739" s="7" t="s">
        <v>62</v>
      </c>
      <c r="C739" s="8" t="s">
        <v>58</v>
      </c>
      <c r="D739" s="9"/>
      <c r="E739" s="9"/>
      <c r="F739" s="10">
        <v>5</v>
      </c>
      <c r="G739" s="9"/>
      <c r="H739" s="10">
        <v>8</v>
      </c>
      <c r="I739" s="10">
        <v>13</v>
      </c>
      <c r="J739" s="9"/>
      <c r="K739" s="9"/>
      <c r="L739" s="10">
        <v>523</v>
      </c>
      <c r="M739" s="9"/>
      <c r="N739" s="10">
        <v>836</v>
      </c>
      <c r="O739" s="11">
        <v>1359</v>
      </c>
    </row>
    <row r="740" spans="1:15" ht="11.25" customHeight="1" x14ac:dyDescent="0.2">
      <c r="A740" s="426"/>
      <c r="B740" s="7" t="s">
        <v>62</v>
      </c>
      <c r="C740" s="8" t="s">
        <v>59</v>
      </c>
      <c r="D740" s="9"/>
      <c r="E740" s="9"/>
      <c r="F740" s="10">
        <v>6</v>
      </c>
      <c r="G740" s="9"/>
      <c r="H740" s="10">
        <v>9</v>
      </c>
      <c r="I740" s="10">
        <v>15</v>
      </c>
      <c r="J740" s="9"/>
      <c r="K740" s="9"/>
      <c r="L740" s="11">
        <v>1142</v>
      </c>
      <c r="M740" s="9"/>
      <c r="N740" s="11">
        <v>1713</v>
      </c>
      <c r="O740" s="11">
        <v>2855</v>
      </c>
    </row>
    <row r="741" spans="1:15" ht="11.25" customHeight="1" x14ac:dyDescent="0.2">
      <c r="A741" s="426"/>
      <c r="B741" s="7" t="s">
        <v>63</v>
      </c>
      <c r="C741" s="8" t="s">
        <v>58</v>
      </c>
      <c r="D741" s="10">
        <v>2</v>
      </c>
      <c r="E741" s="10">
        <v>7</v>
      </c>
      <c r="F741" s="10">
        <v>714</v>
      </c>
      <c r="G741" s="10">
        <v>13</v>
      </c>
      <c r="H741" s="10">
        <v>835</v>
      </c>
      <c r="I741" s="11">
        <v>1571</v>
      </c>
      <c r="J741" s="10">
        <v>191</v>
      </c>
      <c r="K741" s="10">
        <v>670</v>
      </c>
      <c r="L741" s="11">
        <v>68349</v>
      </c>
      <c r="M741" s="11">
        <v>1244</v>
      </c>
      <c r="N741" s="11">
        <v>79932</v>
      </c>
      <c r="O741" s="11">
        <v>150386</v>
      </c>
    </row>
    <row r="742" spans="1:15" ht="11.25" customHeight="1" x14ac:dyDescent="0.2">
      <c r="A742" s="426"/>
      <c r="B742" s="7" t="s">
        <v>64</v>
      </c>
      <c r="C742" s="8" t="s">
        <v>59</v>
      </c>
      <c r="D742" s="10">
        <v>5</v>
      </c>
      <c r="E742" s="10">
        <v>3</v>
      </c>
      <c r="F742" s="10">
        <v>388</v>
      </c>
      <c r="G742" s="10">
        <v>6</v>
      </c>
      <c r="H742" s="10">
        <v>355</v>
      </c>
      <c r="I742" s="10">
        <v>757</v>
      </c>
      <c r="J742" s="10">
        <v>955</v>
      </c>
      <c r="K742" s="10">
        <v>573</v>
      </c>
      <c r="L742" s="11">
        <v>74143</v>
      </c>
      <c r="M742" s="11">
        <v>1147</v>
      </c>
      <c r="N742" s="11">
        <v>67837</v>
      </c>
      <c r="O742" s="11">
        <v>144655</v>
      </c>
    </row>
    <row r="743" spans="1:15" ht="11.25" customHeight="1" x14ac:dyDescent="0.2">
      <c r="A743" s="426"/>
      <c r="B743" s="7" t="s">
        <v>65</v>
      </c>
      <c r="C743" s="8" t="s">
        <v>58</v>
      </c>
      <c r="D743" s="9"/>
      <c r="E743" s="9"/>
      <c r="F743" s="10">
        <v>167</v>
      </c>
      <c r="G743" s="9"/>
      <c r="H743" s="10">
        <v>354</v>
      </c>
      <c r="I743" s="10">
        <v>521</v>
      </c>
      <c r="J743" s="9"/>
      <c r="K743" s="9"/>
      <c r="L743" s="11">
        <v>28584</v>
      </c>
      <c r="M743" s="9"/>
      <c r="N743" s="11">
        <v>60590</v>
      </c>
      <c r="O743" s="11">
        <v>89174</v>
      </c>
    </row>
    <row r="744" spans="1:15" ht="11.25" customHeight="1" x14ac:dyDescent="0.2">
      <c r="A744" s="426"/>
      <c r="B744" s="7" t="s">
        <v>66</v>
      </c>
      <c r="C744" s="8" t="s">
        <v>59</v>
      </c>
      <c r="D744" s="9"/>
      <c r="E744" s="10">
        <v>1</v>
      </c>
      <c r="F744" s="10">
        <v>266</v>
      </c>
      <c r="G744" s="10">
        <v>5</v>
      </c>
      <c r="H744" s="10">
        <v>651</v>
      </c>
      <c r="I744" s="10">
        <v>923</v>
      </c>
      <c r="J744" s="9"/>
      <c r="K744" s="10">
        <v>212</v>
      </c>
      <c r="L744" s="11">
        <v>56379</v>
      </c>
      <c r="M744" s="11">
        <v>1060</v>
      </c>
      <c r="N744" s="11">
        <v>137981</v>
      </c>
      <c r="O744" s="11">
        <v>195632</v>
      </c>
    </row>
    <row r="745" spans="1:15" ht="11.25" customHeight="1" x14ac:dyDescent="0.2">
      <c r="A745" s="427"/>
      <c r="B745" s="428" t="s">
        <v>46</v>
      </c>
      <c r="C745" s="428"/>
      <c r="D745" s="10">
        <v>7</v>
      </c>
      <c r="E745" s="10">
        <v>11</v>
      </c>
      <c r="F745" s="11">
        <v>1546</v>
      </c>
      <c r="G745" s="10">
        <v>24</v>
      </c>
      <c r="H745" s="11">
        <v>2212</v>
      </c>
      <c r="I745" s="14">
        <v>3800</v>
      </c>
      <c r="J745" s="11">
        <v>1146</v>
      </c>
      <c r="K745" s="11">
        <v>1455</v>
      </c>
      <c r="L745" s="11">
        <v>229120</v>
      </c>
      <c r="M745" s="11">
        <v>3451</v>
      </c>
      <c r="N745" s="11">
        <v>348889</v>
      </c>
      <c r="O745" s="16">
        <v>584061</v>
      </c>
    </row>
    <row r="746" spans="1:15" ht="11.25" customHeight="1" x14ac:dyDescent="0.2">
      <c r="A746" s="425" t="s">
        <v>86</v>
      </c>
      <c r="B746" s="7" t="s">
        <v>57</v>
      </c>
      <c r="C746" s="8" t="s">
        <v>58</v>
      </c>
      <c r="D746" s="9"/>
      <c r="E746" s="9"/>
      <c r="F746" s="9"/>
      <c r="G746" s="9"/>
      <c r="H746" s="9"/>
      <c r="I746" s="9"/>
      <c r="J746" s="9"/>
      <c r="K746" s="9"/>
      <c r="L746" s="9"/>
      <c r="M746" s="9"/>
      <c r="N746" s="9"/>
      <c r="O746" s="9"/>
    </row>
    <row r="747" spans="1:15" ht="11.25" customHeight="1" x14ac:dyDescent="0.2">
      <c r="A747" s="426"/>
      <c r="B747" s="7" t="s">
        <v>57</v>
      </c>
      <c r="C747" s="8" t="s">
        <v>59</v>
      </c>
      <c r="D747" s="9"/>
      <c r="E747" s="9"/>
      <c r="F747" s="9"/>
      <c r="G747" s="9"/>
      <c r="H747" s="9"/>
      <c r="I747" s="9"/>
      <c r="J747" s="9"/>
      <c r="K747" s="9"/>
      <c r="L747" s="9"/>
      <c r="M747" s="9"/>
      <c r="N747" s="9"/>
      <c r="O747" s="9"/>
    </row>
    <row r="748" spans="1:15" ht="11.25" customHeight="1" x14ac:dyDescent="0.2">
      <c r="A748" s="426"/>
      <c r="B748" s="7" t="s">
        <v>60</v>
      </c>
      <c r="C748" s="8" t="s">
        <v>58</v>
      </c>
      <c r="D748" s="9"/>
      <c r="E748" s="9"/>
      <c r="F748" s="9"/>
      <c r="G748" s="9"/>
      <c r="H748" s="9"/>
      <c r="I748" s="9"/>
      <c r="J748" s="9"/>
      <c r="K748" s="9"/>
      <c r="L748" s="9"/>
      <c r="M748" s="9"/>
      <c r="N748" s="9"/>
      <c r="O748" s="9"/>
    </row>
    <row r="749" spans="1:15" ht="11.25" customHeight="1" x14ac:dyDescent="0.2">
      <c r="A749" s="426"/>
      <c r="B749" s="7" t="s">
        <v>60</v>
      </c>
      <c r="C749" s="8" t="s">
        <v>59</v>
      </c>
      <c r="D749" s="9"/>
      <c r="E749" s="9"/>
      <c r="F749" s="9"/>
      <c r="G749" s="9"/>
      <c r="H749" s="9"/>
      <c r="I749" s="9"/>
      <c r="J749" s="9"/>
      <c r="K749" s="9"/>
      <c r="L749" s="9"/>
      <c r="M749" s="9"/>
      <c r="N749" s="9"/>
      <c r="O749" s="9"/>
    </row>
    <row r="750" spans="1:15" ht="11.25" customHeight="1" x14ac:dyDescent="0.2">
      <c r="A750" s="426"/>
      <c r="B750" s="7" t="s">
        <v>61</v>
      </c>
      <c r="C750" s="8" t="s">
        <v>58</v>
      </c>
      <c r="D750" s="10">
        <v>10</v>
      </c>
      <c r="E750" s="10">
        <v>5</v>
      </c>
      <c r="F750" s="10">
        <v>4</v>
      </c>
      <c r="G750" s="10">
        <v>3</v>
      </c>
      <c r="H750" s="10">
        <v>2</v>
      </c>
      <c r="I750" s="10">
        <v>24</v>
      </c>
      <c r="J750" s="11">
        <v>3042</v>
      </c>
      <c r="K750" s="11">
        <v>1521</v>
      </c>
      <c r="L750" s="11">
        <v>1217</v>
      </c>
      <c r="M750" s="10">
        <v>913</v>
      </c>
      <c r="N750" s="10">
        <v>608</v>
      </c>
      <c r="O750" s="11">
        <v>7301</v>
      </c>
    </row>
    <row r="751" spans="1:15" ht="11.25" customHeight="1" x14ac:dyDescent="0.2">
      <c r="A751" s="426"/>
      <c r="B751" s="7" t="s">
        <v>61</v>
      </c>
      <c r="C751" s="8" t="s">
        <v>59</v>
      </c>
      <c r="D751" s="9"/>
      <c r="E751" s="9"/>
      <c r="F751" s="9"/>
      <c r="G751" s="9"/>
      <c r="H751" s="9"/>
      <c r="I751" s="9"/>
      <c r="J751" s="9"/>
      <c r="K751" s="9"/>
      <c r="L751" s="9"/>
      <c r="M751" s="9"/>
      <c r="N751" s="9"/>
      <c r="O751" s="9"/>
    </row>
    <row r="752" spans="1:15" ht="11.25" customHeight="1" x14ac:dyDescent="0.2">
      <c r="A752" s="426"/>
      <c r="B752" s="7" t="s">
        <v>62</v>
      </c>
      <c r="C752" s="8" t="s">
        <v>58</v>
      </c>
      <c r="D752" s="10">
        <v>7</v>
      </c>
      <c r="E752" s="10">
        <v>3</v>
      </c>
      <c r="F752" s="10">
        <v>4</v>
      </c>
      <c r="G752" s="10">
        <v>1</v>
      </c>
      <c r="H752" s="10">
        <v>2</v>
      </c>
      <c r="I752" s="10">
        <v>17</v>
      </c>
      <c r="J752" s="10">
        <v>732</v>
      </c>
      <c r="K752" s="10">
        <v>314</v>
      </c>
      <c r="L752" s="10">
        <v>418</v>
      </c>
      <c r="M752" s="10">
        <v>105</v>
      </c>
      <c r="N752" s="10">
        <v>209</v>
      </c>
      <c r="O752" s="11">
        <v>1778</v>
      </c>
    </row>
    <row r="753" spans="1:15" ht="11.25" customHeight="1" x14ac:dyDescent="0.2">
      <c r="A753" s="426"/>
      <c r="B753" s="7" t="s">
        <v>62</v>
      </c>
      <c r="C753" s="8" t="s">
        <v>59</v>
      </c>
      <c r="D753" s="9"/>
      <c r="E753" s="9"/>
      <c r="F753" s="9"/>
      <c r="G753" s="9"/>
      <c r="H753" s="9"/>
      <c r="I753" s="9"/>
      <c r="J753" s="9"/>
      <c r="K753" s="9"/>
      <c r="L753" s="9"/>
      <c r="M753" s="9"/>
      <c r="N753" s="9"/>
      <c r="O753" s="9"/>
    </row>
    <row r="754" spans="1:15" ht="11.25" customHeight="1" x14ac:dyDescent="0.2">
      <c r="A754" s="426"/>
      <c r="B754" s="7" t="s">
        <v>63</v>
      </c>
      <c r="C754" s="8" t="s">
        <v>58</v>
      </c>
      <c r="D754" s="10">
        <v>98</v>
      </c>
      <c r="E754" s="10">
        <v>34</v>
      </c>
      <c r="F754" s="10">
        <v>27</v>
      </c>
      <c r="G754" s="10">
        <v>15</v>
      </c>
      <c r="H754" s="10">
        <v>8</v>
      </c>
      <c r="I754" s="10">
        <v>182</v>
      </c>
      <c r="J754" s="11">
        <v>9381</v>
      </c>
      <c r="K754" s="11">
        <v>3255</v>
      </c>
      <c r="L754" s="11">
        <v>2585</v>
      </c>
      <c r="M754" s="11">
        <v>1436</v>
      </c>
      <c r="N754" s="10">
        <v>766</v>
      </c>
      <c r="O754" s="11">
        <v>17423</v>
      </c>
    </row>
    <row r="755" spans="1:15" ht="11.25" customHeight="1" x14ac:dyDescent="0.2">
      <c r="A755" s="426"/>
      <c r="B755" s="7" t="s">
        <v>64</v>
      </c>
      <c r="C755" s="8" t="s">
        <v>59</v>
      </c>
      <c r="D755" s="10">
        <v>16</v>
      </c>
      <c r="E755" s="10">
        <v>5</v>
      </c>
      <c r="F755" s="10">
        <v>9</v>
      </c>
      <c r="G755" s="10">
        <v>1</v>
      </c>
      <c r="H755" s="10">
        <v>1</v>
      </c>
      <c r="I755" s="10">
        <v>32</v>
      </c>
      <c r="J755" s="11">
        <v>3057</v>
      </c>
      <c r="K755" s="10">
        <v>955</v>
      </c>
      <c r="L755" s="11">
        <v>1720</v>
      </c>
      <c r="M755" s="10">
        <v>191</v>
      </c>
      <c r="N755" s="10">
        <v>191</v>
      </c>
      <c r="O755" s="11">
        <v>6114</v>
      </c>
    </row>
    <row r="756" spans="1:15" ht="11.25" customHeight="1" x14ac:dyDescent="0.2">
      <c r="A756" s="426"/>
      <c r="B756" s="7" t="s">
        <v>65</v>
      </c>
      <c r="C756" s="8" t="s">
        <v>58</v>
      </c>
      <c r="D756" s="10">
        <v>111</v>
      </c>
      <c r="E756" s="10">
        <v>30</v>
      </c>
      <c r="F756" s="10">
        <v>19</v>
      </c>
      <c r="G756" s="10">
        <v>22</v>
      </c>
      <c r="H756" s="10">
        <v>4</v>
      </c>
      <c r="I756" s="10">
        <v>186</v>
      </c>
      <c r="J756" s="11">
        <v>18999</v>
      </c>
      <c r="K756" s="11">
        <v>5135</v>
      </c>
      <c r="L756" s="11">
        <v>3252</v>
      </c>
      <c r="M756" s="11">
        <v>3766</v>
      </c>
      <c r="N756" s="10">
        <v>685</v>
      </c>
      <c r="O756" s="11">
        <v>31837</v>
      </c>
    </row>
    <row r="757" spans="1:15" ht="11.25" customHeight="1" x14ac:dyDescent="0.2">
      <c r="A757" s="426"/>
      <c r="B757" s="7" t="s">
        <v>66</v>
      </c>
      <c r="C757" s="8" t="s">
        <v>59</v>
      </c>
      <c r="D757" s="10">
        <v>25</v>
      </c>
      <c r="E757" s="10">
        <v>9</v>
      </c>
      <c r="F757" s="10">
        <v>12</v>
      </c>
      <c r="G757" s="10">
        <v>2</v>
      </c>
      <c r="H757" s="10">
        <v>3</v>
      </c>
      <c r="I757" s="10">
        <v>51</v>
      </c>
      <c r="J757" s="11">
        <v>5299</v>
      </c>
      <c r="K757" s="11">
        <v>1908</v>
      </c>
      <c r="L757" s="11">
        <v>2543</v>
      </c>
      <c r="M757" s="10">
        <v>424</v>
      </c>
      <c r="N757" s="10">
        <v>636</v>
      </c>
      <c r="O757" s="11">
        <v>10810</v>
      </c>
    </row>
    <row r="758" spans="1:15" ht="11.25" customHeight="1" x14ac:dyDescent="0.2">
      <c r="A758" s="427"/>
      <c r="B758" s="428" t="s">
        <v>46</v>
      </c>
      <c r="C758" s="428"/>
      <c r="D758" s="10">
        <v>267</v>
      </c>
      <c r="E758" s="10">
        <v>86</v>
      </c>
      <c r="F758" s="10">
        <v>75</v>
      </c>
      <c r="G758" s="10">
        <v>44</v>
      </c>
      <c r="H758" s="10">
        <v>20</v>
      </c>
      <c r="I758" s="15">
        <v>492</v>
      </c>
      <c r="J758" s="11">
        <v>40510</v>
      </c>
      <c r="K758" s="11">
        <v>13088</v>
      </c>
      <c r="L758" s="11">
        <v>11735</v>
      </c>
      <c r="M758" s="11">
        <v>6835</v>
      </c>
      <c r="N758" s="11">
        <v>3095</v>
      </c>
      <c r="O758" s="16">
        <v>75263</v>
      </c>
    </row>
    <row r="759" spans="1:15" ht="11.25" customHeight="1" x14ac:dyDescent="0.2">
      <c r="A759" s="425" t="s">
        <v>87</v>
      </c>
      <c r="B759" s="7" t="s">
        <v>57</v>
      </c>
      <c r="C759" s="8" t="s">
        <v>58</v>
      </c>
      <c r="D759" s="9"/>
      <c r="E759" s="9"/>
      <c r="F759" s="9"/>
      <c r="G759" s="9"/>
      <c r="H759" s="9"/>
      <c r="I759" s="9"/>
      <c r="J759" s="9"/>
      <c r="K759" s="9"/>
      <c r="L759" s="9"/>
      <c r="M759" s="9"/>
      <c r="N759" s="9"/>
      <c r="O759" s="9"/>
    </row>
    <row r="760" spans="1:15" ht="11.25" customHeight="1" x14ac:dyDescent="0.2">
      <c r="A760" s="426"/>
      <c r="B760" s="7" t="s">
        <v>57</v>
      </c>
      <c r="C760" s="8" t="s">
        <v>59</v>
      </c>
      <c r="D760" s="9"/>
      <c r="E760" s="9"/>
      <c r="F760" s="9"/>
      <c r="G760" s="9"/>
      <c r="H760" s="9"/>
      <c r="I760" s="9"/>
      <c r="J760" s="9"/>
      <c r="K760" s="9"/>
      <c r="L760" s="9"/>
      <c r="M760" s="9"/>
      <c r="N760" s="9"/>
      <c r="O760" s="9"/>
    </row>
    <row r="761" spans="1:15" ht="11.25" customHeight="1" x14ac:dyDescent="0.2">
      <c r="A761" s="426"/>
      <c r="B761" s="7" t="s">
        <v>60</v>
      </c>
      <c r="C761" s="8" t="s">
        <v>58</v>
      </c>
      <c r="D761" s="9"/>
      <c r="E761" s="9"/>
      <c r="F761" s="9"/>
      <c r="G761" s="9"/>
      <c r="H761" s="9"/>
      <c r="I761" s="9"/>
      <c r="J761" s="9"/>
      <c r="K761" s="9"/>
      <c r="L761" s="9"/>
      <c r="M761" s="9"/>
      <c r="N761" s="9"/>
      <c r="O761" s="9"/>
    </row>
    <row r="762" spans="1:15" ht="11.25" customHeight="1" x14ac:dyDescent="0.2">
      <c r="A762" s="426"/>
      <c r="B762" s="7" t="s">
        <v>60</v>
      </c>
      <c r="C762" s="8" t="s">
        <v>59</v>
      </c>
      <c r="D762" s="9"/>
      <c r="E762" s="9"/>
      <c r="F762" s="9"/>
      <c r="G762" s="9"/>
      <c r="H762" s="9"/>
      <c r="I762" s="9"/>
      <c r="J762" s="9"/>
      <c r="K762" s="9"/>
      <c r="L762" s="9"/>
      <c r="M762" s="9"/>
      <c r="N762" s="9"/>
      <c r="O762" s="9"/>
    </row>
    <row r="763" spans="1:15" ht="11.25" customHeight="1" x14ac:dyDescent="0.2">
      <c r="A763" s="426"/>
      <c r="B763" s="7" t="s">
        <v>61</v>
      </c>
      <c r="C763" s="8" t="s">
        <v>58</v>
      </c>
      <c r="D763" s="9"/>
      <c r="E763" s="9"/>
      <c r="F763" s="9"/>
      <c r="G763" s="9"/>
      <c r="H763" s="9"/>
      <c r="I763" s="9"/>
      <c r="J763" s="9"/>
      <c r="K763" s="9"/>
      <c r="L763" s="9"/>
      <c r="M763" s="9"/>
      <c r="N763" s="9"/>
      <c r="O763" s="9"/>
    </row>
    <row r="764" spans="1:15" ht="11.25" customHeight="1" x14ac:dyDescent="0.2">
      <c r="A764" s="426"/>
      <c r="B764" s="7" t="s">
        <v>61</v>
      </c>
      <c r="C764" s="8" t="s">
        <v>59</v>
      </c>
      <c r="D764" s="9"/>
      <c r="E764" s="9"/>
      <c r="F764" s="9"/>
      <c r="G764" s="9"/>
      <c r="H764" s="9"/>
      <c r="I764" s="9"/>
      <c r="J764" s="9"/>
      <c r="K764" s="9"/>
      <c r="L764" s="9"/>
      <c r="M764" s="9"/>
      <c r="N764" s="9"/>
      <c r="O764" s="9"/>
    </row>
    <row r="765" spans="1:15" ht="11.25" customHeight="1" x14ac:dyDescent="0.2">
      <c r="A765" s="426"/>
      <c r="B765" s="7" t="s">
        <v>62</v>
      </c>
      <c r="C765" s="8" t="s">
        <v>58</v>
      </c>
      <c r="D765" s="10">
        <v>1</v>
      </c>
      <c r="E765" s="10">
        <v>5</v>
      </c>
      <c r="F765" s="10">
        <v>42</v>
      </c>
      <c r="G765" s="10">
        <v>2</v>
      </c>
      <c r="H765" s="10">
        <v>1</v>
      </c>
      <c r="I765" s="10">
        <v>51</v>
      </c>
      <c r="J765" s="10">
        <v>105</v>
      </c>
      <c r="K765" s="10">
        <v>523</v>
      </c>
      <c r="L765" s="11">
        <v>4390</v>
      </c>
      <c r="M765" s="10">
        <v>209</v>
      </c>
      <c r="N765" s="10">
        <v>105</v>
      </c>
      <c r="O765" s="11">
        <v>5332</v>
      </c>
    </row>
    <row r="766" spans="1:15" ht="11.25" customHeight="1" x14ac:dyDescent="0.2">
      <c r="A766" s="426"/>
      <c r="B766" s="7" t="s">
        <v>62</v>
      </c>
      <c r="C766" s="8" t="s">
        <v>59</v>
      </c>
      <c r="D766" s="10">
        <v>2</v>
      </c>
      <c r="E766" s="10">
        <v>5</v>
      </c>
      <c r="F766" s="9"/>
      <c r="G766" s="10">
        <v>1</v>
      </c>
      <c r="H766" s="9"/>
      <c r="I766" s="10">
        <v>8</v>
      </c>
      <c r="J766" s="10">
        <v>381</v>
      </c>
      <c r="K766" s="10">
        <v>952</v>
      </c>
      <c r="L766" s="9"/>
      <c r="M766" s="10">
        <v>190</v>
      </c>
      <c r="N766" s="9"/>
      <c r="O766" s="11">
        <v>1523</v>
      </c>
    </row>
    <row r="767" spans="1:15" ht="11.25" customHeight="1" x14ac:dyDescent="0.2">
      <c r="A767" s="426"/>
      <c r="B767" s="7" t="s">
        <v>63</v>
      </c>
      <c r="C767" s="8" t="s">
        <v>58</v>
      </c>
      <c r="D767" s="10">
        <v>391</v>
      </c>
      <c r="E767" s="11">
        <v>1314</v>
      </c>
      <c r="F767" s="11">
        <v>3166</v>
      </c>
      <c r="G767" s="10">
        <v>371</v>
      </c>
      <c r="H767" s="10">
        <v>63</v>
      </c>
      <c r="I767" s="11">
        <v>5305</v>
      </c>
      <c r="J767" s="11">
        <v>37429</v>
      </c>
      <c r="K767" s="11">
        <v>125785</v>
      </c>
      <c r="L767" s="11">
        <v>303071</v>
      </c>
      <c r="M767" s="11">
        <v>35515</v>
      </c>
      <c r="N767" s="11">
        <v>6031</v>
      </c>
      <c r="O767" s="11">
        <v>507831</v>
      </c>
    </row>
    <row r="768" spans="1:15" ht="11.25" customHeight="1" x14ac:dyDescent="0.2">
      <c r="A768" s="426"/>
      <c r="B768" s="7" t="s">
        <v>64</v>
      </c>
      <c r="C768" s="8" t="s">
        <v>59</v>
      </c>
      <c r="D768" s="10">
        <v>307</v>
      </c>
      <c r="E768" s="10">
        <v>193</v>
      </c>
      <c r="F768" s="10">
        <v>160</v>
      </c>
      <c r="G768" s="10">
        <v>51</v>
      </c>
      <c r="H768" s="10">
        <v>80</v>
      </c>
      <c r="I768" s="10">
        <v>791</v>
      </c>
      <c r="J768" s="11">
        <v>58665</v>
      </c>
      <c r="K768" s="11">
        <v>36881</v>
      </c>
      <c r="L768" s="11">
        <v>30575</v>
      </c>
      <c r="M768" s="11">
        <v>9746</v>
      </c>
      <c r="N768" s="11">
        <v>15287</v>
      </c>
      <c r="O768" s="11">
        <v>151154</v>
      </c>
    </row>
    <row r="769" spans="1:15" ht="11.25" customHeight="1" x14ac:dyDescent="0.2">
      <c r="A769" s="426"/>
      <c r="B769" s="7" t="s">
        <v>65</v>
      </c>
      <c r="C769" s="8" t="s">
        <v>58</v>
      </c>
      <c r="D769" s="10">
        <v>36</v>
      </c>
      <c r="E769" s="10">
        <v>47</v>
      </c>
      <c r="F769" s="10">
        <v>131</v>
      </c>
      <c r="G769" s="10">
        <v>13</v>
      </c>
      <c r="H769" s="10">
        <v>4</v>
      </c>
      <c r="I769" s="10">
        <v>231</v>
      </c>
      <c r="J769" s="11">
        <v>6162</v>
      </c>
      <c r="K769" s="11">
        <v>8044</v>
      </c>
      <c r="L769" s="11">
        <v>22422</v>
      </c>
      <c r="M769" s="11">
        <v>2225</v>
      </c>
      <c r="N769" s="10">
        <v>685</v>
      </c>
      <c r="O769" s="11">
        <v>39538</v>
      </c>
    </row>
    <row r="770" spans="1:15" ht="11.25" customHeight="1" x14ac:dyDescent="0.2">
      <c r="A770" s="426"/>
      <c r="B770" s="7" t="s">
        <v>66</v>
      </c>
      <c r="C770" s="8" t="s">
        <v>59</v>
      </c>
      <c r="D770" s="10">
        <v>96</v>
      </c>
      <c r="E770" s="10">
        <v>46</v>
      </c>
      <c r="F770" s="10">
        <v>77</v>
      </c>
      <c r="G770" s="10">
        <v>15</v>
      </c>
      <c r="H770" s="10">
        <v>10</v>
      </c>
      <c r="I770" s="10">
        <v>244</v>
      </c>
      <c r="J770" s="11">
        <v>20347</v>
      </c>
      <c r="K770" s="11">
        <v>9750</v>
      </c>
      <c r="L770" s="11">
        <v>16320</v>
      </c>
      <c r="M770" s="11">
        <v>3179</v>
      </c>
      <c r="N770" s="11">
        <v>2120</v>
      </c>
      <c r="O770" s="11">
        <v>51716</v>
      </c>
    </row>
    <row r="771" spans="1:15" ht="11.25" customHeight="1" x14ac:dyDescent="0.2">
      <c r="A771" s="427"/>
      <c r="B771" s="428" t="s">
        <v>46</v>
      </c>
      <c r="C771" s="428"/>
      <c r="D771" s="10">
        <v>833</v>
      </c>
      <c r="E771" s="11">
        <v>1610</v>
      </c>
      <c r="F771" s="11">
        <v>3576</v>
      </c>
      <c r="G771" s="10">
        <v>453</v>
      </c>
      <c r="H771" s="10">
        <v>158</v>
      </c>
      <c r="I771" s="14">
        <v>6630</v>
      </c>
      <c r="J771" s="11">
        <v>123089</v>
      </c>
      <c r="K771" s="11">
        <v>181935</v>
      </c>
      <c r="L771" s="11">
        <v>376778</v>
      </c>
      <c r="M771" s="11">
        <v>51064</v>
      </c>
      <c r="N771" s="11">
        <v>24228</v>
      </c>
      <c r="O771" s="16">
        <v>757094</v>
      </c>
    </row>
    <row r="772" spans="1:15" ht="11.25" customHeight="1" x14ac:dyDescent="0.2">
      <c r="A772" s="425" t="s">
        <v>88</v>
      </c>
      <c r="B772" s="7" t="s">
        <v>57</v>
      </c>
      <c r="C772" s="8" t="s">
        <v>58</v>
      </c>
      <c r="D772" s="9"/>
      <c r="E772" s="9"/>
      <c r="F772" s="9"/>
      <c r="G772" s="9"/>
      <c r="H772" s="9"/>
      <c r="I772" s="9"/>
      <c r="J772" s="9"/>
      <c r="K772" s="9"/>
      <c r="L772" s="9"/>
      <c r="M772" s="9"/>
      <c r="N772" s="9"/>
      <c r="O772" s="9"/>
    </row>
    <row r="773" spans="1:15" ht="11.25" customHeight="1" x14ac:dyDescent="0.2">
      <c r="A773" s="426"/>
      <c r="B773" s="7" t="s">
        <v>57</v>
      </c>
      <c r="C773" s="8" t="s">
        <v>59</v>
      </c>
      <c r="D773" s="9"/>
      <c r="E773" s="9"/>
      <c r="F773" s="9"/>
      <c r="G773" s="9"/>
      <c r="H773" s="9"/>
      <c r="I773" s="9"/>
      <c r="J773" s="9"/>
      <c r="K773" s="9"/>
      <c r="L773" s="9"/>
      <c r="M773" s="9"/>
      <c r="N773" s="9"/>
      <c r="O773" s="9"/>
    </row>
    <row r="774" spans="1:15" ht="11.25" customHeight="1" x14ac:dyDescent="0.2">
      <c r="A774" s="426"/>
      <c r="B774" s="7" t="s">
        <v>60</v>
      </c>
      <c r="C774" s="8" t="s">
        <v>58</v>
      </c>
      <c r="D774" s="9"/>
      <c r="E774" s="9"/>
      <c r="F774" s="9"/>
      <c r="G774" s="9"/>
      <c r="H774" s="9"/>
      <c r="I774" s="9"/>
      <c r="J774" s="9"/>
      <c r="K774" s="9"/>
      <c r="L774" s="9"/>
      <c r="M774" s="9"/>
      <c r="N774" s="9"/>
      <c r="O774" s="9"/>
    </row>
    <row r="775" spans="1:15" ht="11.25" customHeight="1" x14ac:dyDescent="0.2">
      <c r="A775" s="426"/>
      <c r="B775" s="7" t="s">
        <v>60</v>
      </c>
      <c r="C775" s="8" t="s">
        <v>59</v>
      </c>
      <c r="D775" s="9"/>
      <c r="E775" s="9"/>
      <c r="F775" s="9"/>
      <c r="G775" s="9"/>
      <c r="H775" s="9"/>
      <c r="I775" s="9"/>
      <c r="J775" s="9"/>
      <c r="K775" s="9"/>
      <c r="L775" s="9"/>
      <c r="M775" s="9"/>
      <c r="N775" s="9"/>
      <c r="O775" s="9"/>
    </row>
    <row r="776" spans="1:15" ht="11.25" customHeight="1" x14ac:dyDescent="0.2">
      <c r="A776" s="426"/>
      <c r="B776" s="7" t="s">
        <v>61</v>
      </c>
      <c r="C776" s="8" t="s">
        <v>58</v>
      </c>
      <c r="D776" s="10">
        <v>42</v>
      </c>
      <c r="E776" s="10">
        <v>14</v>
      </c>
      <c r="F776" s="10">
        <v>10</v>
      </c>
      <c r="G776" s="10">
        <v>2</v>
      </c>
      <c r="H776" s="10">
        <v>9</v>
      </c>
      <c r="I776" s="10">
        <v>77</v>
      </c>
      <c r="J776" s="11">
        <v>12776</v>
      </c>
      <c r="K776" s="11">
        <v>4259</v>
      </c>
      <c r="L776" s="11">
        <v>3042</v>
      </c>
      <c r="M776" s="10">
        <v>608</v>
      </c>
      <c r="N776" s="11">
        <v>2738</v>
      </c>
      <c r="O776" s="11">
        <v>23423</v>
      </c>
    </row>
    <row r="777" spans="1:15" ht="11.25" customHeight="1" x14ac:dyDescent="0.2">
      <c r="A777" s="426"/>
      <c r="B777" s="7" t="s">
        <v>61</v>
      </c>
      <c r="C777" s="8" t="s">
        <v>59</v>
      </c>
      <c r="D777" s="10">
        <v>45</v>
      </c>
      <c r="E777" s="10">
        <v>10</v>
      </c>
      <c r="F777" s="10">
        <v>11</v>
      </c>
      <c r="G777" s="10">
        <v>5</v>
      </c>
      <c r="H777" s="10">
        <v>3</v>
      </c>
      <c r="I777" s="10">
        <v>74</v>
      </c>
      <c r="J777" s="11">
        <v>14425</v>
      </c>
      <c r="K777" s="11">
        <v>3206</v>
      </c>
      <c r="L777" s="11">
        <v>3526</v>
      </c>
      <c r="M777" s="11">
        <v>1603</v>
      </c>
      <c r="N777" s="10">
        <v>962</v>
      </c>
      <c r="O777" s="11">
        <v>23722</v>
      </c>
    </row>
    <row r="778" spans="1:15" ht="11.25" customHeight="1" x14ac:dyDescent="0.2">
      <c r="A778" s="426"/>
      <c r="B778" s="7" t="s">
        <v>62</v>
      </c>
      <c r="C778" s="8" t="s">
        <v>58</v>
      </c>
      <c r="D778" s="10">
        <v>3</v>
      </c>
      <c r="E778" s="9"/>
      <c r="F778" s="10">
        <v>1</v>
      </c>
      <c r="G778" s="9"/>
      <c r="H778" s="10">
        <v>1</v>
      </c>
      <c r="I778" s="10">
        <v>5</v>
      </c>
      <c r="J778" s="10">
        <v>314</v>
      </c>
      <c r="K778" s="9"/>
      <c r="L778" s="10">
        <v>105</v>
      </c>
      <c r="M778" s="9"/>
      <c r="N778" s="10">
        <v>105</v>
      </c>
      <c r="O778" s="10">
        <v>524</v>
      </c>
    </row>
    <row r="779" spans="1:15" ht="11.25" customHeight="1" x14ac:dyDescent="0.2">
      <c r="A779" s="426"/>
      <c r="B779" s="7" t="s">
        <v>62</v>
      </c>
      <c r="C779" s="8" t="s">
        <v>59</v>
      </c>
      <c r="D779" s="10">
        <v>2</v>
      </c>
      <c r="E779" s="10">
        <v>1</v>
      </c>
      <c r="F779" s="9"/>
      <c r="G779" s="9"/>
      <c r="H779" s="9"/>
      <c r="I779" s="10">
        <v>3</v>
      </c>
      <c r="J779" s="10">
        <v>381</v>
      </c>
      <c r="K779" s="10">
        <v>190</v>
      </c>
      <c r="L779" s="9"/>
      <c r="M779" s="9"/>
      <c r="N779" s="9"/>
      <c r="O779" s="10">
        <v>571</v>
      </c>
    </row>
    <row r="780" spans="1:15" ht="11.25" customHeight="1" x14ac:dyDescent="0.2">
      <c r="A780" s="426"/>
      <c r="B780" s="7" t="s">
        <v>63</v>
      </c>
      <c r="C780" s="8" t="s">
        <v>58</v>
      </c>
      <c r="D780" s="10">
        <v>427</v>
      </c>
      <c r="E780" s="10">
        <v>123</v>
      </c>
      <c r="F780" s="10">
        <v>121</v>
      </c>
      <c r="G780" s="10">
        <v>61</v>
      </c>
      <c r="H780" s="10">
        <v>31</v>
      </c>
      <c r="I780" s="10">
        <v>763</v>
      </c>
      <c r="J780" s="11">
        <v>40875</v>
      </c>
      <c r="K780" s="11">
        <v>11774</v>
      </c>
      <c r="L780" s="11">
        <v>11583</v>
      </c>
      <c r="M780" s="11">
        <v>5839</v>
      </c>
      <c r="N780" s="11">
        <v>2968</v>
      </c>
      <c r="O780" s="11">
        <v>73039</v>
      </c>
    </row>
    <row r="781" spans="1:15" ht="11.25" customHeight="1" x14ac:dyDescent="0.2">
      <c r="A781" s="426"/>
      <c r="B781" s="7" t="s">
        <v>64</v>
      </c>
      <c r="C781" s="8" t="s">
        <v>59</v>
      </c>
      <c r="D781" s="10">
        <v>226</v>
      </c>
      <c r="E781" s="10">
        <v>70</v>
      </c>
      <c r="F781" s="10">
        <v>95</v>
      </c>
      <c r="G781" s="10">
        <v>37</v>
      </c>
      <c r="H781" s="10">
        <v>23</v>
      </c>
      <c r="I781" s="10">
        <v>451</v>
      </c>
      <c r="J781" s="11">
        <v>43187</v>
      </c>
      <c r="K781" s="11">
        <v>13376</v>
      </c>
      <c r="L781" s="11">
        <v>18154</v>
      </c>
      <c r="M781" s="11">
        <v>7070</v>
      </c>
      <c r="N781" s="11">
        <v>4395</v>
      </c>
      <c r="O781" s="11">
        <v>86182</v>
      </c>
    </row>
    <row r="782" spans="1:15" ht="11.25" customHeight="1" x14ac:dyDescent="0.2">
      <c r="A782" s="426"/>
      <c r="B782" s="7" t="s">
        <v>65</v>
      </c>
      <c r="C782" s="8" t="s">
        <v>58</v>
      </c>
      <c r="D782" s="10">
        <v>343</v>
      </c>
      <c r="E782" s="10">
        <v>78</v>
      </c>
      <c r="F782" s="10">
        <v>86</v>
      </c>
      <c r="G782" s="10">
        <v>31</v>
      </c>
      <c r="H782" s="10">
        <v>15</v>
      </c>
      <c r="I782" s="10">
        <v>553</v>
      </c>
      <c r="J782" s="11">
        <v>58708</v>
      </c>
      <c r="K782" s="11">
        <v>13350</v>
      </c>
      <c r="L782" s="11">
        <v>14720</v>
      </c>
      <c r="M782" s="11">
        <v>5306</v>
      </c>
      <c r="N782" s="11">
        <v>2567</v>
      </c>
      <c r="O782" s="11">
        <v>94651</v>
      </c>
    </row>
    <row r="783" spans="1:15" ht="11.25" customHeight="1" x14ac:dyDescent="0.2">
      <c r="A783" s="426"/>
      <c r="B783" s="7" t="s">
        <v>66</v>
      </c>
      <c r="C783" s="8" t="s">
        <v>59</v>
      </c>
      <c r="D783" s="10">
        <v>300</v>
      </c>
      <c r="E783" s="10">
        <v>62</v>
      </c>
      <c r="F783" s="10">
        <v>96</v>
      </c>
      <c r="G783" s="10">
        <v>29</v>
      </c>
      <c r="H783" s="10">
        <v>22</v>
      </c>
      <c r="I783" s="10">
        <v>509</v>
      </c>
      <c r="J783" s="11">
        <v>63586</v>
      </c>
      <c r="K783" s="11">
        <v>13141</v>
      </c>
      <c r="L783" s="11">
        <v>20347</v>
      </c>
      <c r="M783" s="11">
        <v>6147</v>
      </c>
      <c r="N783" s="11">
        <v>4663</v>
      </c>
      <c r="O783" s="11">
        <v>107884</v>
      </c>
    </row>
    <row r="784" spans="1:15" ht="11.25" customHeight="1" x14ac:dyDescent="0.2">
      <c r="A784" s="427"/>
      <c r="B784" s="428" t="s">
        <v>46</v>
      </c>
      <c r="C784" s="428"/>
      <c r="D784" s="11">
        <v>1388</v>
      </c>
      <c r="E784" s="10">
        <v>358</v>
      </c>
      <c r="F784" s="10">
        <v>420</v>
      </c>
      <c r="G784" s="10">
        <v>165</v>
      </c>
      <c r="H784" s="10">
        <v>104</v>
      </c>
      <c r="I784" s="14">
        <v>2435</v>
      </c>
      <c r="J784" s="11">
        <v>234252</v>
      </c>
      <c r="K784" s="11">
        <v>59296</v>
      </c>
      <c r="L784" s="11">
        <v>71477</v>
      </c>
      <c r="M784" s="11">
        <v>26573</v>
      </c>
      <c r="N784" s="11">
        <v>18398</v>
      </c>
      <c r="O784" s="16">
        <v>409996</v>
      </c>
    </row>
    <row r="785" spans="1:15" ht="11.25" customHeight="1" x14ac:dyDescent="0.2">
      <c r="A785" s="425" t="s">
        <v>89</v>
      </c>
      <c r="B785" s="7" t="s">
        <v>57</v>
      </c>
      <c r="C785" s="8" t="s">
        <v>58</v>
      </c>
      <c r="D785" s="9"/>
      <c r="E785" s="9"/>
      <c r="F785" s="9"/>
      <c r="G785" s="9"/>
      <c r="H785" s="9"/>
      <c r="I785" s="9"/>
      <c r="J785" s="9"/>
      <c r="K785" s="9"/>
      <c r="L785" s="9"/>
      <c r="M785" s="9"/>
      <c r="N785" s="9"/>
      <c r="O785" s="9"/>
    </row>
    <row r="786" spans="1:15" ht="11.25" customHeight="1" x14ac:dyDescent="0.2">
      <c r="A786" s="426"/>
      <c r="B786" s="7" t="s">
        <v>57</v>
      </c>
      <c r="C786" s="8" t="s">
        <v>59</v>
      </c>
      <c r="D786" s="9"/>
      <c r="E786" s="9"/>
      <c r="F786" s="9"/>
      <c r="G786" s="9"/>
      <c r="H786" s="9"/>
      <c r="I786" s="9"/>
      <c r="J786" s="9"/>
      <c r="K786" s="9"/>
      <c r="L786" s="9"/>
      <c r="M786" s="9"/>
      <c r="N786" s="9"/>
      <c r="O786" s="9"/>
    </row>
    <row r="787" spans="1:15" ht="11.25" customHeight="1" x14ac:dyDescent="0.2">
      <c r="A787" s="426"/>
      <c r="B787" s="7" t="s">
        <v>60</v>
      </c>
      <c r="C787" s="8" t="s">
        <v>58</v>
      </c>
      <c r="D787" s="9"/>
      <c r="E787" s="9"/>
      <c r="F787" s="9"/>
      <c r="G787" s="9"/>
      <c r="H787" s="9"/>
      <c r="I787" s="9"/>
      <c r="J787" s="9"/>
      <c r="K787" s="9"/>
      <c r="L787" s="9"/>
      <c r="M787" s="9"/>
      <c r="N787" s="9"/>
      <c r="O787" s="9"/>
    </row>
    <row r="788" spans="1:15" ht="11.25" customHeight="1" x14ac:dyDescent="0.2">
      <c r="A788" s="426"/>
      <c r="B788" s="7" t="s">
        <v>60</v>
      </c>
      <c r="C788" s="8" t="s">
        <v>59</v>
      </c>
      <c r="D788" s="9"/>
      <c r="E788" s="9"/>
      <c r="F788" s="9"/>
      <c r="G788" s="9"/>
      <c r="H788" s="9"/>
      <c r="I788" s="9"/>
      <c r="J788" s="9"/>
      <c r="K788" s="9"/>
      <c r="L788" s="9"/>
      <c r="M788" s="9"/>
      <c r="N788" s="9"/>
      <c r="O788" s="9"/>
    </row>
    <row r="789" spans="1:15" ht="11.25" customHeight="1" x14ac:dyDescent="0.2">
      <c r="A789" s="426"/>
      <c r="B789" s="7" t="s">
        <v>61</v>
      </c>
      <c r="C789" s="8" t="s">
        <v>58</v>
      </c>
      <c r="D789" s="9"/>
      <c r="E789" s="9"/>
      <c r="F789" s="9"/>
      <c r="G789" s="9"/>
      <c r="H789" s="10">
        <v>1</v>
      </c>
      <c r="I789" s="10">
        <v>1</v>
      </c>
      <c r="J789" s="9"/>
      <c r="K789" s="9"/>
      <c r="L789" s="9"/>
      <c r="M789" s="9"/>
      <c r="N789" s="10">
        <v>304</v>
      </c>
      <c r="O789" s="10">
        <v>304</v>
      </c>
    </row>
    <row r="790" spans="1:15" ht="11.25" customHeight="1" x14ac:dyDescent="0.2">
      <c r="A790" s="426"/>
      <c r="B790" s="7" t="s">
        <v>61</v>
      </c>
      <c r="C790" s="8" t="s">
        <v>59</v>
      </c>
      <c r="D790" s="10">
        <v>2</v>
      </c>
      <c r="E790" s="9"/>
      <c r="F790" s="9"/>
      <c r="G790" s="10">
        <v>1</v>
      </c>
      <c r="H790" s="9"/>
      <c r="I790" s="10">
        <v>3</v>
      </c>
      <c r="J790" s="10">
        <v>641</v>
      </c>
      <c r="K790" s="9"/>
      <c r="L790" s="9"/>
      <c r="M790" s="10">
        <v>321</v>
      </c>
      <c r="N790" s="9"/>
      <c r="O790" s="10">
        <v>962</v>
      </c>
    </row>
    <row r="791" spans="1:15" ht="11.25" customHeight="1" x14ac:dyDescent="0.2">
      <c r="A791" s="426"/>
      <c r="B791" s="7" t="s">
        <v>62</v>
      </c>
      <c r="C791" s="8" t="s">
        <v>58</v>
      </c>
      <c r="D791" s="9"/>
      <c r="E791" s="9"/>
      <c r="F791" s="9"/>
      <c r="G791" s="9"/>
      <c r="H791" s="9"/>
      <c r="I791" s="9"/>
      <c r="J791" s="9"/>
      <c r="K791" s="9"/>
      <c r="L791" s="9"/>
      <c r="M791" s="9"/>
      <c r="N791" s="9"/>
      <c r="O791" s="9"/>
    </row>
    <row r="792" spans="1:15" ht="11.25" customHeight="1" x14ac:dyDescent="0.2">
      <c r="A792" s="426"/>
      <c r="B792" s="7" t="s">
        <v>62</v>
      </c>
      <c r="C792" s="8" t="s">
        <v>59</v>
      </c>
      <c r="D792" s="9"/>
      <c r="E792" s="9"/>
      <c r="F792" s="9"/>
      <c r="G792" s="9"/>
      <c r="H792" s="9"/>
      <c r="I792" s="9"/>
      <c r="J792" s="9"/>
      <c r="K792" s="9"/>
      <c r="L792" s="9"/>
      <c r="M792" s="9"/>
      <c r="N792" s="9"/>
      <c r="O792" s="9"/>
    </row>
    <row r="793" spans="1:15" ht="11.25" customHeight="1" x14ac:dyDescent="0.2">
      <c r="A793" s="426"/>
      <c r="B793" s="7" t="s">
        <v>63</v>
      </c>
      <c r="C793" s="8" t="s">
        <v>58</v>
      </c>
      <c r="D793" s="10">
        <v>3</v>
      </c>
      <c r="E793" s="9"/>
      <c r="F793" s="9"/>
      <c r="G793" s="9"/>
      <c r="H793" s="9"/>
      <c r="I793" s="10">
        <v>3</v>
      </c>
      <c r="J793" s="10">
        <v>287</v>
      </c>
      <c r="K793" s="9"/>
      <c r="L793" s="9"/>
      <c r="M793" s="9"/>
      <c r="N793" s="9"/>
      <c r="O793" s="10">
        <v>287</v>
      </c>
    </row>
    <row r="794" spans="1:15" ht="11.25" customHeight="1" x14ac:dyDescent="0.2">
      <c r="A794" s="426"/>
      <c r="B794" s="7" t="s">
        <v>64</v>
      </c>
      <c r="C794" s="8" t="s">
        <v>59</v>
      </c>
      <c r="D794" s="10">
        <v>4</v>
      </c>
      <c r="E794" s="9"/>
      <c r="F794" s="9"/>
      <c r="G794" s="10">
        <v>1</v>
      </c>
      <c r="H794" s="9"/>
      <c r="I794" s="10">
        <v>5</v>
      </c>
      <c r="J794" s="10">
        <v>764</v>
      </c>
      <c r="K794" s="9"/>
      <c r="L794" s="9"/>
      <c r="M794" s="10">
        <v>191</v>
      </c>
      <c r="N794" s="9"/>
      <c r="O794" s="10">
        <v>955</v>
      </c>
    </row>
    <row r="795" spans="1:15" ht="11.25" customHeight="1" x14ac:dyDescent="0.2">
      <c r="A795" s="426"/>
      <c r="B795" s="7" t="s">
        <v>65</v>
      </c>
      <c r="C795" s="8" t="s">
        <v>58</v>
      </c>
      <c r="D795" s="9"/>
      <c r="E795" s="9"/>
      <c r="F795" s="9"/>
      <c r="G795" s="9"/>
      <c r="H795" s="9"/>
      <c r="I795" s="9"/>
      <c r="J795" s="9"/>
      <c r="K795" s="9"/>
      <c r="L795" s="9"/>
      <c r="M795" s="9"/>
      <c r="N795" s="9"/>
      <c r="O795" s="9"/>
    </row>
    <row r="796" spans="1:15" ht="11.25" customHeight="1" x14ac:dyDescent="0.2">
      <c r="A796" s="426"/>
      <c r="B796" s="7" t="s">
        <v>66</v>
      </c>
      <c r="C796" s="8" t="s">
        <v>59</v>
      </c>
      <c r="D796" s="9"/>
      <c r="E796" s="9"/>
      <c r="F796" s="9"/>
      <c r="G796" s="9"/>
      <c r="H796" s="9"/>
      <c r="I796" s="9"/>
      <c r="J796" s="9"/>
      <c r="K796" s="9"/>
      <c r="L796" s="9"/>
      <c r="M796" s="9"/>
      <c r="N796" s="9"/>
      <c r="O796" s="9"/>
    </row>
    <row r="797" spans="1:15" ht="11.25" customHeight="1" x14ac:dyDescent="0.2">
      <c r="A797" s="427"/>
      <c r="B797" s="428" t="s">
        <v>46</v>
      </c>
      <c r="C797" s="428"/>
      <c r="D797" s="10">
        <v>9</v>
      </c>
      <c r="E797" s="9"/>
      <c r="F797" s="9"/>
      <c r="G797" s="10">
        <v>2</v>
      </c>
      <c r="H797" s="10">
        <v>1</v>
      </c>
      <c r="I797" s="15">
        <v>12</v>
      </c>
      <c r="J797" s="11">
        <v>1692</v>
      </c>
      <c r="K797" s="9"/>
      <c r="L797" s="9"/>
      <c r="M797" s="10">
        <v>512</v>
      </c>
      <c r="N797" s="10">
        <v>304</v>
      </c>
      <c r="O797" s="16">
        <v>2508</v>
      </c>
    </row>
    <row r="798" spans="1:15" ht="11.25" customHeight="1" x14ac:dyDescent="0.2">
      <c r="A798" s="425" t="s">
        <v>90</v>
      </c>
      <c r="B798" s="7" t="s">
        <v>57</v>
      </c>
      <c r="C798" s="8" t="s">
        <v>58</v>
      </c>
      <c r="D798" s="11">
        <v>3304</v>
      </c>
      <c r="E798" s="11">
        <v>1810</v>
      </c>
      <c r="F798" s="11">
        <v>1722</v>
      </c>
      <c r="G798" s="10">
        <v>693</v>
      </c>
      <c r="H798" s="10">
        <v>493</v>
      </c>
      <c r="I798" s="11">
        <v>8022</v>
      </c>
      <c r="J798" s="11">
        <v>1540869</v>
      </c>
      <c r="K798" s="11">
        <v>846786</v>
      </c>
      <c r="L798" s="11">
        <v>808866</v>
      </c>
      <c r="M798" s="11">
        <v>326226</v>
      </c>
      <c r="N798" s="11">
        <v>231865</v>
      </c>
      <c r="O798" s="11">
        <v>3754612</v>
      </c>
    </row>
    <row r="799" spans="1:15" ht="11.25" customHeight="1" x14ac:dyDescent="0.2">
      <c r="A799" s="426"/>
      <c r="B799" s="7" t="s">
        <v>57</v>
      </c>
      <c r="C799" s="8" t="s">
        <v>59</v>
      </c>
      <c r="D799" s="11">
        <v>3304</v>
      </c>
      <c r="E799" s="11">
        <v>1742</v>
      </c>
      <c r="F799" s="11">
        <v>1676</v>
      </c>
      <c r="G799" s="10">
        <v>665</v>
      </c>
      <c r="H799" s="10">
        <v>480</v>
      </c>
      <c r="I799" s="11">
        <v>7867</v>
      </c>
      <c r="J799" s="11">
        <v>1495487</v>
      </c>
      <c r="K799" s="11">
        <v>790003</v>
      </c>
      <c r="L799" s="11">
        <v>764051</v>
      </c>
      <c r="M799" s="11">
        <v>303594</v>
      </c>
      <c r="N799" s="11">
        <v>218799</v>
      </c>
      <c r="O799" s="11">
        <v>3571934</v>
      </c>
    </row>
    <row r="800" spans="1:15" ht="11.25" customHeight="1" x14ac:dyDescent="0.2">
      <c r="A800" s="426"/>
      <c r="B800" s="7" t="s">
        <v>60</v>
      </c>
      <c r="C800" s="8" t="s">
        <v>58</v>
      </c>
      <c r="D800" s="11">
        <v>20867</v>
      </c>
      <c r="E800" s="11">
        <v>12897</v>
      </c>
      <c r="F800" s="11">
        <v>10657</v>
      </c>
      <c r="G800" s="11">
        <v>6304</v>
      </c>
      <c r="H800" s="11">
        <v>5437</v>
      </c>
      <c r="I800" s="11">
        <v>56162</v>
      </c>
      <c r="J800" s="11">
        <v>9687148</v>
      </c>
      <c r="K800" s="11">
        <v>6012119</v>
      </c>
      <c r="L800" s="11">
        <v>4991835</v>
      </c>
      <c r="M800" s="11">
        <v>2953257</v>
      </c>
      <c r="N800" s="11">
        <v>2542636</v>
      </c>
      <c r="O800" s="11">
        <v>26186995</v>
      </c>
    </row>
    <row r="801" spans="1:15" ht="11.25" customHeight="1" x14ac:dyDescent="0.2">
      <c r="A801" s="426"/>
      <c r="B801" s="7" t="s">
        <v>60</v>
      </c>
      <c r="C801" s="8" t="s">
        <v>59</v>
      </c>
      <c r="D801" s="11">
        <v>19524</v>
      </c>
      <c r="E801" s="11">
        <v>12252</v>
      </c>
      <c r="F801" s="11">
        <v>10009</v>
      </c>
      <c r="G801" s="11">
        <v>6054</v>
      </c>
      <c r="H801" s="11">
        <v>5075</v>
      </c>
      <c r="I801" s="11">
        <v>52914</v>
      </c>
      <c r="J801" s="11">
        <v>8836325</v>
      </c>
      <c r="K801" s="11">
        <v>5569969</v>
      </c>
      <c r="L801" s="11">
        <v>4569619</v>
      </c>
      <c r="M801" s="11">
        <v>2767319</v>
      </c>
      <c r="N801" s="11">
        <v>2312567</v>
      </c>
      <c r="O801" s="11">
        <v>24055799</v>
      </c>
    </row>
    <row r="802" spans="1:15" ht="11.25" customHeight="1" x14ac:dyDescent="0.2">
      <c r="A802" s="426"/>
      <c r="B802" s="7" t="s">
        <v>61</v>
      </c>
      <c r="C802" s="8" t="s">
        <v>58</v>
      </c>
      <c r="D802" s="11">
        <v>50973</v>
      </c>
      <c r="E802" s="11">
        <v>34884</v>
      </c>
      <c r="F802" s="11">
        <v>32551</v>
      </c>
      <c r="G802" s="11">
        <v>17297</v>
      </c>
      <c r="H802" s="11">
        <v>20847</v>
      </c>
      <c r="I802" s="11">
        <v>156552</v>
      </c>
      <c r="J802" s="11">
        <v>15539850</v>
      </c>
      <c r="K802" s="11">
        <v>10704796</v>
      </c>
      <c r="L802" s="11">
        <v>10002216</v>
      </c>
      <c r="M802" s="11">
        <v>5332494</v>
      </c>
      <c r="N802" s="11">
        <v>6407127</v>
      </c>
      <c r="O802" s="11">
        <v>47986483</v>
      </c>
    </row>
    <row r="803" spans="1:15" ht="11.25" customHeight="1" x14ac:dyDescent="0.2">
      <c r="A803" s="426"/>
      <c r="B803" s="7" t="s">
        <v>61</v>
      </c>
      <c r="C803" s="8" t="s">
        <v>59</v>
      </c>
      <c r="D803" s="11">
        <v>48364</v>
      </c>
      <c r="E803" s="11">
        <v>32746</v>
      </c>
      <c r="F803" s="11">
        <v>30497</v>
      </c>
      <c r="G803" s="11">
        <v>16292</v>
      </c>
      <c r="H803" s="11">
        <v>19713</v>
      </c>
      <c r="I803" s="11">
        <v>147612</v>
      </c>
      <c r="J803" s="11">
        <v>15535380</v>
      </c>
      <c r="K803" s="11">
        <v>10587368</v>
      </c>
      <c r="L803" s="11">
        <v>9871586</v>
      </c>
      <c r="M803" s="11">
        <v>5296473</v>
      </c>
      <c r="N803" s="11">
        <v>6384676</v>
      </c>
      <c r="O803" s="11">
        <v>47675483</v>
      </c>
    </row>
    <row r="804" spans="1:15" ht="11.25" customHeight="1" x14ac:dyDescent="0.2">
      <c r="A804" s="426"/>
      <c r="B804" s="7" t="s">
        <v>62</v>
      </c>
      <c r="C804" s="8" t="s">
        <v>58</v>
      </c>
      <c r="D804" s="11">
        <v>8512</v>
      </c>
      <c r="E804" s="11">
        <v>6790</v>
      </c>
      <c r="F804" s="11">
        <v>7172</v>
      </c>
      <c r="G804" s="11">
        <v>3157</v>
      </c>
      <c r="H804" s="11">
        <v>3905</v>
      </c>
      <c r="I804" s="11">
        <v>29536</v>
      </c>
      <c r="J804" s="11">
        <v>891534</v>
      </c>
      <c r="K804" s="11">
        <v>715974</v>
      </c>
      <c r="L804" s="11">
        <v>757161</v>
      </c>
      <c r="M804" s="11">
        <v>334430</v>
      </c>
      <c r="N804" s="11">
        <v>412065</v>
      </c>
      <c r="O804" s="11">
        <v>3111164</v>
      </c>
    </row>
    <row r="805" spans="1:15" ht="11.25" customHeight="1" x14ac:dyDescent="0.2">
      <c r="A805" s="426"/>
      <c r="B805" s="7" t="s">
        <v>62</v>
      </c>
      <c r="C805" s="8" t="s">
        <v>59</v>
      </c>
      <c r="D805" s="11">
        <v>8226</v>
      </c>
      <c r="E805" s="11">
        <v>6203</v>
      </c>
      <c r="F805" s="11">
        <v>6719</v>
      </c>
      <c r="G805" s="11">
        <v>2922</v>
      </c>
      <c r="H805" s="11">
        <v>3810</v>
      </c>
      <c r="I805" s="11">
        <v>27880</v>
      </c>
      <c r="J805" s="11">
        <v>1567705</v>
      </c>
      <c r="K805" s="11">
        <v>1188223</v>
      </c>
      <c r="L805" s="11">
        <v>1288502</v>
      </c>
      <c r="M805" s="11">
        <v>561357</v>
      </c>
      <c r="N805" s="11">
        <v>730774</v>
      </c>
      <c r="O805" s="11">
        <v>5336561</v>
      </c>
    </row>
    <row r="806" spans="1:15" ht="11.25" customHeight="1" x14ac:dyDescent="0.2">
      <c r="A806" s="426"/>
      <c r="B806" s="7" t="s">
        <v>63</v>
      </c>
      <c r="C806" s="8" t="s">
        <v>58</v>
      </c>
      <c r="D806" s="11">
        <v>143327</v>
      </c>
      <c r="E806" s="11">
        <v>110428</v>
      </c>
      <c r="F806" s="11">
        <v>118545</v>
      </c>
      <c r="G806" s="11">
        <v>57555</v>
      </c>
      <c r="H806" s="11">
        <v>60053</v>
      </c>
      <c r="I806" s="11">
        <v>489908</v>
      </c>
      <c r="J806" s="11">
        <v>13760112</v>
      </c>
      <c r="K806" s="11">
        <v>10667391</v>
      </c>
      <c r="L806" s="11">
        <v>11470723</v>
      </c>
      <c r="M806" s="11">
        <v>5591740</v>
      </c>
      <c r="N806" s="11">
        <v>5825384</v>
      </c>
      <c r="O806" s="11">
        <v>47315350</v>
      </c>
    </row>
    <row r="807" spans="1:15" ht="11.25" customHeight="1" x14ac:dyDescent="0.2">
      <c r="A807" s="426"/>
      <c r="B807" s="7" t="s">
        <v>64</v>
      </c>
      <c r="C807" s="8" t="s">
        <v>59</v>
      </c>
      <c r="D807" s="11">
        <v>144585</v>
      </c>
      <c r="E807" s="11">
        <v>101654</v>
      </c>
      <c r="F807" s="11">
        <v>109557</v>
      </c>
      <c r="G807" s="11">
        <v>48683</v>
      </c>
      <c r="H807" s="11">
        <v>55655</v>
      </c>
      <c r="I807" s="11">
        <v>460134</v>
      </c>
      <c r="J807" s="11">
        <v>27688751</v>
      </c>
      <c r="K807" s="11">
        <v>19578126</v>
      </c>
      <c r="L807" s="11">
        <v>21127916</v>
      </c>
      <c r="M807" s="11">
        <v>9426976</v>
      </c>
      <c r="N807" s="11">
        <v>10754846</v>
      </c>
      <c r="O807" s="11">
        <v>88576615</v>
      </c>
    </row>
    <row r="808" spans="1:15" ht="11.25" customHeight="1" x14ac:dyDescent="0.2">
      <c r="A808" s="426"/>
      <c r="B808" s="7" t="s">
        <v>65</v>
      </c>
      <c r="C808" s="8" t="s">
        <v>58</v>
      </c>
      <c r="D808" s="11">
        <v>43006</v>
      </c>
      <c r="E808" s="11">
        <v>33569</v>
      </c>
      <c r="F808" s="11">
        <v>34849</v>
      </c>
      <c r="G808" s="11">
        <v>14086</v>
      </c>
      <c r="H808" s="11">
        <v>18941</v>
      </c>
      <c r="I808" s="11">
        <v>144451</v>
      </c>
      <c r="J808" s="11">
        <v>7379533</v>
      </c>
      <c r="K808" s="11">
        <v>5791435</v>
      </c>
      <c r="L808" s="11">
        <v>6041016</v>
      </c>
      <c r="M808" s="11">
        <v>2460600</v>
      </c>
      <c r="N808" s="11">
        <v>3287523</v>
      </c>
      <c r="O808" s="11">
        <v>24960107</v>
      </c>
    </row>
    <row r="809" spans="1:15" ht="11.25" customHeight="1" x14ac:dyDescent="0.2">
      <c r="A809" s="426"/>
      <c r="B809" s="7" t="s">
        <v>66</v>
      </c>
      <c r="C809" s="8" t="s">
        <v>59</v>
      </c>
      <c r="D809" s="11">
        <v>103882</v>
      </c>
      <c r="E809" s="11">
        <v>81262</v>
      </c>
      <c r="F809" s="11">
        <v>82715</v>
      </c>
      <c r="G809" s="11">
        <v>32316</v>
      </c>
      <c r="H809" s="11">
        <v>44382</v>
      </c>
      <c r="I809" s="11">
        <v>344557</v>
      </c>
      <c r="J809" s="11">
        <v>22067881</v>
      </c>
      <c r="K809" s="11">
        <v>17355188</v>
      </c>
      <c r="L809" s="11">
        <v>17730188</v>
      </c>
      <c r="M809" s="11">
        <v>6988053</v>
      </c>
      <c r="N809" s="11">
        <v>9533235</v>
      </c>
      <c r="O809" s="11">
        <v>73674545</v>
      </c>
    </row>
    <row r="810" spans="1:15" s="6" customFormat="1" ht="11.25" customHeight="1" x14ac:dyDescent="0.2">
      <c r="A810" s="427"/>
      <c r="B810" s="428" t="s">
        <v>46</v>
      </c>
      <c r="C810" s="428"/>
      <c r="D810" s="11">
        <v>597874</v>
      </c>
      <c r="E810" s="11">
        <v>436237</v>
      </c>
      <c r="F810" s="11">
        <v>446669</v>
      </c>
      <c r="G810" s="11">
        <v>206024</v>
      </c>
      <c r="H810" s="11">
        <v>238791</v>
      </c>
      <c r="I810" s="14">
        <v>1925595</v>
      </c>
      <c r="J810" s="11">
        <v>125990575</v>
      </c>
      <c r="K810" s="11">
        <v>89807378</v>
      </c>
      <c r="L810" s="11">
        <v>89423679</v>
      </c>
      <c r="M810" s="11">
        <v>42342519</v>
      </c>
      <c r="N810" s="11">
        <v>48641497</v>
      </c>
      <c r="O810" s="16">
        <v>396205648</v>
      </c>
    </row>
  </sheetData>
  <mergeCells count="130">
    <mergeCell ref="A798:A810"/>
    <mergeCell ref="B810:C810"/>
    <mergeCell ref="L1:O1"/>
    <mergeCell ref="A759:A771"/>
    <mergeCell ref="B771:C771"/>
    <mergeCell ref="A772:A784"/>
    <mergeCell ref="B784:C784"/>
    <mergeCell ref="A785:A797"/>
    <mergeCell ref="B797:C797"/>
    <mergeCell ref="A720:A732"/>
    <mergeCell ref="B732:C732"/>
    <mergeCell ref="A733:A745"/>
    <mergeCell ref="B745:C745"/>
    <mergeCell ref="A746:A758"/>
    <mergeCell ref="B758:C758"/>
    <mergeCell ref="A681:A693"/>
    <mergeCell ref="B693:C693"/>
    <mergeCell ref="A694:A706"/>
    <mergeCell ref="B706:C706"/>
    <mergeCell ref="A707:A719"/>
    <mergeCell ref="B719:C719"/>
    <mergeCell ref="A642:A654"/>
    <mergeCell ref="B654:C654"/>
    <mergeCell ref="A655:A667"/>
    <mergeCell ref="B667:C667"/>
    <mergeCell ref="A668:A680"/>
    <mergeCell ref="B680:C680"/>
    <mergeCell ref="A603:A615"/>
    <mergeCell ref="B615:C615"/>
    <mergeCell ref="A616:A628"/>
    <mergeCell ref="B628:C628"/>
    <mergeCell ref="A629:A641"/>
    <mergeCell ref="B641:C641"/>
    <mergeCell ref="A564:A576"/>
    <mergeCell ref="B576:C576"/>
    <mergeCell ref="A577:A589"/>
    <mergeCell ref="B589:C589"/>
    <mergeCell ref="A590:A602"/>
    <mergeCell ref="B602:C602"/>
    <mergeCell ref="A525:A537"/>
    <mergeCell ref="B537:C537"/>
    <mergeCell ref="A538:A550"/>
    <mergeCell ref="B550:C550"/>
    <mergeCell ref="A551:A563"/>
    <mergeCell ref="B563:C563"/>
    <mergeCell ref="A486:A498"/>
    <mergeCell ref="B498:C498"/>
    <mergeCell ref="A499:A511"/>
    <mergeCell ref="B511:C511"/>
    <mergeCell ref="A512:A524"/>
    <mergeCell ref="B524:C524"/>
    <mergeCell ref="A447:A459"/>
    <mergeCell ref="B459:C459"/>
    <mergeCell ref="A460:A472"/>
    <mergeCell ref="B472:C472"/>
    <mergeCell ref="A473:A485"/>
    <mergeCell ref="B485:C485"/>
    <mergeCell ref="A408:A420"/>
    <mergeCell ref="B420:C420"/>
    <mergeCell ref="A421:A433"/>
    <mergeCell ref="B433:C433"/>
    <mergeCell ref="A434:A446"/>
    <mergeCell ref="B446:C446"/>
    <mergeCell ref="A369:A381"/>
    <mergeCell ref="B381:C381"/>
    <mergeCell ref="A382:A394"/>
    <mergeCell ref="B394:C394"/>
    <mergeCell ref="A395:A407"/>
    <mergeCell ref="B407:C407"/>
    <mergeCell ref="A330:A342"/>
    <mergeCell ref="B342:C342"/>
    <mergeCell ref="A343:A355"/>
    <mergeCell ref="B355:C355"/>
    <mergeCell ref="A356:A368"/>
    <mergeCell ref="B368:C368"/>
    <mergeCell ref="A291:A303"/>
    <mergeCell ref="B303:C303"/>
    <mergeCell ref="A304:A316"/>
    <mergeCell ref="B316:C316"/>
    <mergeCell ref="A317:A329"/>
    <mergeCell ref="B329:C329"/>
    <mergeCell ref="A252:A264"/>
    <mergeCell ref="B264:C264"/>
    <mergeCell ref="A265:A277"/>
    <mergeCell ref="B277:C277"/>
    <mergeCell ref="A278:A290"/>
    <mergeCell ref="B290:C290"/>
    <mergeCell ref="A213:A225"/>
    <mergeCell ref="B225:C225"/>
    <mergeCell ref="A226:A238"/>
    <mergeCell ref="B238:C238"/>
    <mergeCell ref="A239:A251"/>
    <mergeCell ref="B251:C251"/>
    <mergeCell ref="A174:A186"/>
    <mergeCell ref="B186:C186"/>
    <mergeCell ref="A187:A199"/>
    <mergeCell ref="B199:C199"/>
    <mergeCell ref="A200:A212"/>
    <mergeCell ref="B212:C212"/>
    <mergeCell ref="A135:A147"/>
    <mergeCell ref="B147:C147"/>
    <mergeCell ref="A148:A160"/>
    <mergeCell ref="B160:C160"/>
    <mergeCell ref="A161:A173"/>
    <mergeCell ref="B173:C173"/>
    <mergeCell ref="A96:A108"/>
    <mergeCell ref="B108:C108"/>
    <mergeCell ref="A109:A121"/>
    <mergeCell ref="B121:C121"/>
    <mergeCell ref="A122:A134"/>
    <mergeCell ref="B134:C134"/>
    <mergeCell ref="A57:A69"/>
    <mergeCell ref="B69:C69"/>
    <mergeCell ref="A70:A82"/>
    <mergeCell ref="B82:C82"/>
    <mergeCell ref="A83:A95"/>
    <mergeCell ref="B95:C95"/>
    <mergeCell ref="A18:A30"/>
    <mergeCell ref="B30:C30"/>
    <mergeCell ref="A31:A43"/>
    <mergeCell ref="B43:C43"/>
    <mergeCell ref="A44:A56"/>
    <mergeCell ref="B56:C56"/>
    <mergeCell ref="A2:O2"/>
    <mergeCell ref="A3:A4"/>
    <mergeCell ref="B3:C4"/>
    <mergeCell ref="D3:I3"/>
    <mergeCell ref="J3:O3"/>
    <mergeCell ref="A5:A17"/>
    <mergeCell ref="B17:C17"/>
  </mergeCells>
  <pageMargins left="0.70866141732283472" right="0.70866141732283472" top="0.74803149606299213" bottom="0.74803149606299213" header="0.31496062992125984" footer="0.31496062992125984"/>
  <pageSetup paperSize="9" scale="61" orientation="portrait" r:id="rId1"/>
  <rowBreaks count="1" manualBreakCount="1">
    <brk id="108" max="16383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66"/>
  <sheetViews>
    <sheetView view="pageBreakPreview" zoomScale="89" zoomScaleNormal="100" zoomScaleSheetLayoutView="89" workbookViewId="0">
      <pane xSplit="2" ySplit="4" topLeftCell="C53" activePane="bottomRight" state="frozen"/>
      <selection pane="topRight" activeCell="C1" sqref="C1"/>
      <selection pane="bottomLeft" activeCell="A5" sqref="A5"/>
      <selection pane="bottomRight" activeCell="K1" sqref="K1:O1"/>
    </sheetView>
  </sheetViews>
  <sheetFormatPr defaultRowHeight="11.25" x14ac:dyDescent="0.2"/>
  <cols>
    <col min="1" max="1" width="12.1640625" bestFit="1" customWidth="1"/>
    <col min="2" max="2" width="30.6640625" customWidth="1"/>
    <col min="3" max="3" width="14" customWidth="1"/>
    <col min="4" max="4" width="13.83203125" customWidth="1"/>
    <col min="5" max="5" width="11.5" customWidth="1"/>
    <col min="6" max="6" width="11.33203125" customWidth="1"/>
    <col min="7" max="7" width="12.83203125" customWidth="1"/>
    <col min="8" max="8" width="14" customWidth="1"/>
    <col min="9" max="9" width="15.6640625" customWidth="1"/>
    <col min="10" max="10" width="13.33203125" customWidth="1"/>
    <col min="11" max="11" width="12.33203125" customWidth="1"/>
    <col min="12" max="13" width="11.6640625" customWidth="1"/>
    <col min="14" max="14" width="12" customWidth="1"/>
    <col min="15" max="15" width="15" customWidth="1"/>
    <col min="18" max="18" width="14.6640625" customWidth="1"/>
    <col min="19" max="19" width="12" customWidth="1"/>
    <col min="20" max="20" width="12.5" customWidth="1"/>
    <col min="21" max="21" width="13.1640625" customWidth="1"/>
    <col min="22" max="22" width="14.83203125" customWidth="1"/>
    <col min="23" max="23" width="13.5" customWidth="1"/>
  </cols>
  <sheetData>
    <row r="1" spans="1:23" ht="30.75" customHeight="1" x14ac:dyDescent="0.2">
      <c r="A1" s="137"/>
      <c r="B1" s="137"/>
      <c r="C1" s="137"/>
      <c r="D1" s="137"/>
      <c r="E1" s="137"/>
      <c r="F1" s="137"/>
      <c r="G1" s="137"/>
      <c r="H1" s="137"/>
      <c r="I1" s="137"/>
      <c r="J1" s="137"/>
      <c r="K1" s="444" t="s">
        <v>394</v>
      </c>
      <c r="L1" s="445"/>
      <c r="M1" s="445"/>
      <c r="N1" s="445"/>
      <c r="O1" s="445"/>
    </row>
    <row r="2" spans="1:23" ht="35.25" customHeight="1" x14ac:dyDescent="0.2">
      <c r="A2" s="447" t="s">
        <v>252</v>
      </c>
      <c r="B2" s="447"/>
      <c r="C2" s="447"/>
      <c r="D2" s="447"/>
      <c r="E2" s="447"/>
      <c r="F2" s="447"/>
      <c r="G2" s="447"/>
      <c r="H2" s="447"/>
      <c r="I2" s="447"/>
      <c r="J2" s="447"/>
      <c r="K2" s="447"/>
      <c r="L2" s="447"/>
      <c r="M2" s="447"/>
      <c r="N2" s="447"/>
      <c r="O2" s="447"/>
    </row>
    <row r="3" spans="1:23" ht="27.75" customHeight="1" x14ac:dyDescent="0.2">
      <c r="A3" s="448" t="s">
        <v>0</v>
      </c>
      <c r="B3" s="450" t="s">
        <v>182</v>
      </c>
      <c r="C3" s="452" t="s">
        <v>253</v>
      </c>
      <c r="D3" s="452"/>
      <c r="E3" s="452"/>
      <c r="F3" s="452"/>
      <c r="G3" s="452"/>
      <c r="H3" s="453" t="s">
        <v>144</v>
      </c>
      <c r="I3" s="455" t="s">
        <v>254</v>
      </c>
      <c r="J3" s="452" t="s">
        <v>255</v>
      </c>
      <c r="K3" s="452"/>
      <c r="L3" s="452"/>
      <c r="M3" s="452"/>
      <c r="N3" s="452"/>
      <c r="O3" s="453" t="s">
        <v>144</v>
      </c>
      <c r="R3" s="439" t="s">
        <v>261</v>
      </c>
      <c r="S3" s="440"/>
      <c r="T3" s="440"/>
      <c r="U3" s="440"/>
      <c r="V3" s="441"/>
      <c r="W3" s="442" t="s">
        <v>144</v>
      </c>
    </row>
    <row r="4" spans="1:23" ht="67.5" x14ac:dyDescent="0.2">
      <c r="A4" s="449"/>
      <c r="B4" s="451"/>
      <c r="C4" s="138" t="s">
        <v>186</v>
      </c>
      <c r="D4" s="138" t="s">
        <v>187</v>
      </c>
      <c r="E4" s="138" t="s">
        <v>188</v>
      </c>
      <c r="F4" s="138" t="s">
        <v>189</v>
      </c>
      <c r="G4" s="138" t="s">
        <v>256</v>
      </c>
      <c r="H4" s="454"/>
      <c r="I4" s="456"/>
      <c r="J4" s="138" t="s">
        <v>186</v>
      </c>
      <c r="K4" s="138" t="s">
        <v>187</v>
      </c>
      <c r="L4" s="138" t="s">
        <v>188</v>
      </c>
      <c r="M4" s="138" t="s">
        <v>189</v>
      </c>
      <c r="N4" s="138" t="s">
        <v>256</v>
      </c>
      <c r="O4" s="454"/>
      <c r="R4" s="152" t="s">
        <v>257</v>
      </c>
      <c r="S4" s="152" t="s">
        <v>258</v>
      </c>
      <c r="T4" s="152" t="s">
        <v>259</v>
      </c>
      <c r="U4" s="152" t="s">
        <v>260</v>
      </c>
      <c r="V4" s="152" t="s">
        <v>256</v>
      </c>
      <c r="W4" s="443"/>
    </row>
    <row r="5" spans="1:23" ht="25.5" x14ac:dyDescent="0.2">
      <c r="A5" s="139" t="s">
        <v>191</v>
      </c>
      <c r="B5" s="139" t="s">
        <v>56</v>
      </c>
      <c r="C5" s="140">
        <v>208408</v>
      </c>
      <c r="D5" s="140">
        <v>64436</v>
      </c>
      <c r="E5" s="140">
        <v>111753</v>
      </c>
      <c r="F5" s="140">
        <v>10108</v>
      </c>
      <c r="G5" s="140">
        <v>48758</v>
      </c>
      <c r="H5" s="141">
        <v>443463</v>
      </c>
      <c r="I5" s="142">
        <v>63.6</v>
      </c>
      <c r="J5" s="140">
        <v>132547</v>
      </c>
      <c r="K5" s="140">
        <v>40981</v>
      </c>
      <c r="L5" s="140">
        <v>71075</v>
      </c>
      <c r="M5" s="140">
        <v>6429</v>
      </c>
      <c r="N5" s="140">
        <v>31010</v>
      </c>
      <c r="O5" s="141">
        <v>282042</v>
      </c>
      <c r="R5" s="153">
        <f t="shared" ref="R5:W20" si="0">C5-J5</f>
        <v>75861</v>
      </c>
      <c r="S5" s="153">
        <f t="shared" si="0"/>
        <v>23455</v>
      </c>
      <c r="T5" s="153">
        <f t="shared" si="0"/>
        <v>40678</v>
      </c>
      <c r="U5" s="153">
        <f t="shared" si="0"/>
        <v>3679</v>
      </c>
      <c r="V5" s="153">
        <f t="shared" si="0"/>
        <v>17748</v>
      </c>
      <c r="W5" s="154">
        <f t="shared" si="0"/>
        <v>161421</v>
      </c>
    </row>
    <row r="6" spans="1:23" ht="25.5" x14ac:dyDescent="0.2">
      <c r="A6" s="139" t="s">
        <v>192</v>
      </c>
      <c r="B6" s="139" t="s">
        <v>67</v>
      </c>
      <c r="C6" s="140">
        <v>39235</v>
      </c>
      <c r="D6" s="140">
        <v>14131</v>
      </c>
      <c r="E6" s="140">
        <v>9806</v>
      </c>
      <c r="F6" s="140">
        <v>17133</v>
      </c>
      <c r="G6" s="140">
        <v>21337</v>
      </c>
      <c r="H6" s="141">
        <v>101642</v>
      </c>
      <c r="I6" s="143">
        <v>79.12</v>
      </c>
      <c r="J6" s="140">
        <v>31043</v>
      </c>
      <c r="K6" s="140">
        <v>11180</v>
      </c>
      <c r="L6" s="140">
        <v>7759</v>
      </c>
      <c r="M6" s="140">
        <v>13556</v>
      </c>
      <c r="N6" s="140">
        <v>16882</v>
      </c>
      <c r="O6" s="141">
        <v>80420</v>
      </c>
      <c r="R6" s="153">
        <f t="shared" si="0"/>
        <v>8192</v>
      </c>
      <c r="S6" s="153">
        <f t="shared" si="0"/>
        <v>2951</v>
      </c>
      <c r="T6" s="153">
        <f t="shared" si="0"/>
        <v>2047</v>
      </c>
      <c r="U6" s="153">
        <f t="shared" si="0"/>
        <v>3577</v>
      </c>
      <c r="V6" s="153">
        <f t="shared" si="0"/>
        <v>4455</v>
      </c>
      <c r="W6" s="154">
        <f t="shared" si="0"/>
        <v>21222</v>
      </c>
    </row>
    <row r="7" spans="1:23" ht="12.75" x14ac:dyDescent="0.2">
      <c r="A7" s="139" t="s">
        <v>193</v>
      </c>
      <c r="B7" s="139" t="s">
        <v>68</v>
      </c>
      <c r="C7" s="140">
        <v>1150613</v>
      </c>
      <c r="D7" s="140">
        <v>102022</v>
      </c>
      <c r="E7" s="140">
        <v>61862</v>
      </c>
      <c r="F7" s="140">
        <v>39800</v>
      </c>
      <c r="G7" s="140">
        <v>182227</v>
      </c>
      <c r="H7" s="141">
        <v>1536524</v>
      </c>
      <c r="I7" s="143">
        <v>86.44</v>
      </c>
      <c r="J7" s="140">
        <v>994590</v>
      </c>
      <c r="K7" s="140">
        <v>88188</v>
      </c>
      <c r="L7" s="140">
        <v>53474</v>
      </c>
      <c r="M7" s="140">
        <v>34403</v>
      </c>
      <c r="N7" s="140">
        <v>157517</v>
      </c>
      <c r="O7" s="141">
        <v>1328172</v>
      </c>
      <c r="R7" s="153">
        <f t="shared" si="0"/>
        <v>156023</v>
      </c>
      <c r="S7" s="153">
        <f t="shared" si="0"/>
        <v>13834</v>
      </c>
      <c r="T7" s="153">
        <f t="shared" si="0"/>
        <v>8388</v>
      </c>
      <c r="U7" s="153">
        <f t="shared" si="0"/>
        <v>5397</v>
      </c>
      <c r="V7" s="153">
        <f t="shared" si="0"/>
        <v>24710</v>
      </c>
      <c r="W7" s="154">
        <f t="shared" si="0"/>
        <v>208352</v>
      </c>
    </row>
    <row r="8" spans="1:23" ht="12.75" x14ac:dyDescent="0.2">
      <c r="A8" s="139" t="s">
        <v>194</v>
      </c>
      <c r="B8" s="139" t="s">
        <v>69</v>
      </c>
      <c r="C8" s="140">
        <v>1022678</v>
      </c>
      <c r="D8" s="140">
        <v>157125</v>
      </c>
      <c r="E8" s="140">
        <v>125186</v>
      </c>
      <c r="F8" s="140">
        <v>123554</v>
      </c>
      <c r="G8" s="140">
        <v>324061</v>
      </c>
      <c r="H8" s="141">
        <v>1752604</v>
      </c>
      <c r="I8" s="142">
        <v>88.8</v>
      </c>
      <c r="J8" s="140">
        <v>908138</v>
      </c>
      <c r="K8" s="140">
        <v>139527</v>
      </c>
      <c r="L8" s="140">
        <v>111165</v>
      </c>
      <c r="M8" s="140">
        <v>109716</v>
      </c>
      <c r="N8" s="140">
        <v>287766</v>
      </c>
      <c r="O8" s="141">
        <v>1556312</v>
      </c>
      <c r="R8" s="153">
        <f t="shared" si="0"/>
        <v>114540</v>
      </c>
      <c r="S8" s="153">
        <f t="shared" si="0"/>
        <v>17598</v>
      </c>
      <c r="T8" s="153">
        <f t="shared" si="0"/>
        <v>14021</v>
      </c>
      <c r="U8" s="153">
        <f t="shared" si="0"/>
        <v>13838</v>
      </c>
      <c r="V8" s="153">
        <f t="shared" si="0"/>
        <v>36295</v>
      </c>
      <c r="W8" s="154">
        <f t="shared" si="0"/>
        <v>196292</v>
      </c>
    </row>
    <row r="9" spans="1:23" ht="12.75" x14ac:dyDescent="0.2">
      <c r="A9" s="139" t="s">
        <v>195</v>
      </c>
      <c r="B9" s="139" t="s">
        <v>70</v>
      </c>
      <c r="C9" s="140">
        <v>1694271</v>
      </c>
      <c r="D9" s="140">
        <v>442130</v>
      </c>
      <c r="E9" s="140">
        <v>225753</v>
      </c>
      <c r="F9" s="140">
        <v>58950</v>
      </c>
      <c r="G9" s="140">
        <v>189231</v>
      </c>
      <c r="H9" s="141">
        <v>2610335</v>
      </c>
      <c r="I9" s="143">
        <v>92.49</v>
      </c>
      <c r="J9" s="140">
        <v>1567031</v>
      </c>
      <c r="K9" s="140">
        <v>408926</v>
      </c>
      <c r="L9" s="140">
        <v>208799</v>
      </c>
      <c r="M9" s="140">
        <v>54523</v>
      </c>
      <c r="N9" s="140">
        <v>175020</v>
      </c>
      <c r="O9" s="141">
        <v>2414299</v>
      </c>
      <c r="R9" s="153">
        <f t="shared" si="0"/>
        <v>127240</v>
      </c>
      <c r="S9" s="153">
        <f t="shared" si="0"/>
        <v>33204</v>
      </c>
      <c r="T9" s="153">
        <f t="shared" si="0"/>
        <v>16954</v>
      </c>
      <c r="U9" s="153">
        <f t="shared" si="0"/>
        <v>4427</v>
      </c>
      <c r="V9" s="153">
        <f t="shared" si="0"/>
        <v>14211</v>
      </c>
      <c r="W9" s="154">
        <f t="shared" si="0"/>
        <v>196036</v>
      </c>
    </row>
    <row r="10" spans="1:23" ht="12.75" x14ac:dyDescent="0.2">
      <c r="A10" s="139" t="s">
        <v>196</v>
      </c>
      <c r="B10" s="139" t="s">
        <v>71</v>
      </c>
      <c r="C10" s="140">
        <v>1511320</v>
      </c>
      <c r="D10" s="140">
        <v>360887</v>
      </c>
      <c r="E10" s="140">
        <v>367040</v>
      </c>
      <c r="F10" s="140">
        <v>66595</v>
      </c>
      <c r="G10" s="140">
        <v>421391</v>
      </c>
      <c r="H10" s="141">
        <v>2727233</v>
      </c>
      <c r="I10" s="143">
        <v>83.57</v>
      </c>
      <c r="J10" s="140">
        <v>1263010</v>
      </c>
      <c r="K10" s="140">
        <v>301593</v>
      </c>
      <c r="L10" s="140">
        <v>306735</v>
      </c>
      <c r="M10" s="140">
        <v>55653</v>
      </c>
      <c r="N10" s="140">
        <v>352156</v>
      </c>
      <c r="O10" s="141">
        <v>2279147</v>
      </c>
      <c r="R10" s="153">
        <f t="shared" si="0"/>
        <v>248310</v>
      </c>
      <c r="S10" s="153">
        <f t="shared" si="0"/>
        <v>59294</v>
      </c>
      <c r="T10" s="153">
        <f t="shared" si="0"/>
        <v>60305</v>
      </c>
      <c r="U10" s="153">
        <f t="shared" si="0"/>
        <v>10942</v>
      </c>
      <c r="V10" s="153">
        <f t="shared" si="0"/>
        <v>69235</v>
      </c>
      <c r="W10" s="154">
        <f t="shared" si="0"/>
        <v>448086</v>
      </c>
    </row>
    <row r="11" spans="1:23" ht="12.75" x14ac:dyDescent="0.2">
      <c r="A11" s="139" t="s">
        <v>197</v>
      </c>
      <c r="B11" s="139" t="s">
        <v>72</v>
      </c>
      <c r="C11" s="140">
        <v>1234178</v>
      </c>
      <c r="D11" s="140">
        <v>329936</v>
      </c>
      <c r="E11" s="140">
        <v>138524</v>
      </c>
      <c r="F11" s="140">
        <v>74899</v>
      </c>
      <c r="G11" s="140">
        <v>240541</v>
      </c>
      <c r="H11" s="141">
        <v>2018078</v>
      </c>
      <c r="I11" s="142">
        <v>95.4</v>
      </c>
      <c r="J11" s="140">
        <v>1177406</v>
      </c>
      <c r="K11" s="140">
        <v>314759</v>
      </c>
      <c r="L11" s="140">
        <v>132152</v>
      </c>
      <c r="M11" s="140">
        <v>71454</v>
      </c>
      <c r="N11" s="140">
        <v>229476</v>
      </c>
      <c r="O11" s="141">
        <v>1925247</v>
      </c>
      <c r="R11" s="153">
        <f t="shared" si="0"/>
        <v>56772</v>
      </c>
      <c r="S11" s="153">
        <f t="shared" si="0"/>
        <v>15177</v>
      </c>
      <c r="T11" s="153">
        <f t="shared" si="0"/>
        <v>6372</v>
      </c>
      <c r="U11" s="153">
        <f t="shared" si="0"/>
        <v>3445</v>
      </c>
      <c r="V11" s="153">
        <f t="shared" si="0"/>
        <v>11065</v>
      </c>
      <c r="W11" s="154">
        <f t="shared" si="0"/>
        <v>92831</v>
      </c>
    </row>
    <row r="12" spans="1:23" ht="25.5" x14ac:dyDescent="0.2">
      <c r="A12" s="139" t="s">
        <v>198</v>
      </c>
      <c r="B12" s="139" t="s">
        <v>73</v>
      </c>
      <c r="C12" s="140">
        <v>1294955</v>
      </c>
      <c r="D12" s="140">
        <v>956145</v>
      </c>
      <c r="E12" s="140">
        <v>384819</v>
      </c>
      <c r="F12" s="140">
        <v>78965</v>
      </c>
      <c r="G12" s="140">
        <v>276522</v>
      </c>
      <c r="H12" s="141">
        <v>2991406</v>
      </c>
      <c r="I12" s="143">
        <v>81.53</v>
      </c>
      <c r="J12" s="140">
        <v>1055777</v>
      </c>
      <c r="K12" s="140">
        <v>779545</v>
      </c>
      <c r="L12" s="140">
        <v>313743</v>
      </c>
      <c r="M12" s="140">
        <v>64380</v>
      </c>
      <c r="N12" s="140">
        <v>225448</v>
      </c>
      <c r="O12" s="141">
        <v>2438893</v>
      </c>
      <c r="R12" s="153">
        <f t="shared" si="0"/>
        <v>239178</v>
      </c>
      <c r="S12" s="153">
        <f t="shared" si="0"/>
        <v>176600</v>
      </c>
      <c r="T12" s="153">
        <f t="shared" si="0"/>
        <v>71076</v>
      </c>
      <c r="U12" s="153">
        <f t="shared" si="0"/>
        <v>14585</v>
      </c>
      <c r="V12" s="153">
        <f t="shared" si="0"/>
        <v>51074</v>
      </c>
      <c r="W12" s="154">
        <f t="shared" si="0"/>
        <v>552513</v>
      </c>
    </row>
    <row r="13" spans="1:23" ht="12.75" x14ac:dyDescent="0.2">
      <c r="A13" s="139" t="s">
        <v>199</v>
      </c>
      <c r="B13" s="139" t="s">
        <v>75</v>
      </c>
      <c r="C13" s="140">
        <v>96842</v>
      </c>
      <c r="D13" s="140">
        <v>321900</v>
      </c>
      <c r="E13" s="140">
        <v>70525</v>
      </c>
      <c r="F13" s="140">
        <v>10458</v>
      </c>
      <c r="G13" s="140">
        <v>163754</v>
      </c>
      <c r="H13" s="141">
        <v>663479</v>
      </c>
      <c r="I13" s="143">
        <v>57.48</v>
      </c>
      <c r="J13" s="140">
        <v>55665</v>
      </c>
      <c r="K13" s="140">
        <v>185028</v>
      </c>
      <c r="L13" s="140">
        <v>40538</v>
      </c>
      <c r="M13" s="140">
        <v>6011</v>
      </c>
      <c r="N13" s="140">
        <v>94126</v>
      </c>
      <c r="O13" s="141">
        <v>381368</v>
      </c>
      <c r="R13" s="153">
        <f t="shared" si="0"/>
        <v>41177</v>
      </c>
      <c r="S13" s="153">
        <f t="shared" si="0"/>
        <v>136872</v>
      </c>
      <c r="T13" s="153">
        <f t="shared" si="0"/>
        <v>29987</v>
      </c>
      <c r="U13" s="153">
        <f t="shared" si="0"/>
        <v>4447</v>
      </c>
      <c r="V13" s="153">
        <f t="shared" si="0"/>
        <v>69628</v>
      </c>
      <c r="W13" s="154">
        <f t="shared" si="0"/>
        <v>282111</v>
      </c>
    </row>
    <row r="14" spans="1:23" ht="12.75" x14ac:dyDescent="0.2">
      <c r="A14" s="139" t="s">
        <v>200</v>
      </c>
      <c r="B14" s="139" t="s">
        <v>76</v>
      </c>
      <c r="C14" s="140">
        <v>185660</v>
      </c>
      <c r="D14" s="140">
        <v>354025</v>
      </c>
      <c r="E14" s="140">
        <v>59174</v>
      </c>
      <c r="F14" s="140">
        <v>26111</v>
      </c>
      <c r="G14" s="140">
        <v>183308</v>
      </c>
      <c r="H14" s="141">
        <v>808278</v>
      </c>
      <c r="I14" s="143">
        <v>86.76</v>
      </c>
      <c r="J14" s="140">
        <v>161079</v>
      </c>
      <c r="K14" s="140">
        <v>307152</v>
      </c>
      <c r="L14" s="140">
        <v>51339</v>
      </c>
      <c r="M14" s="140">
        <v>22654</v>
      </c>
      <c r="N14" s="140">
        <v>159038</v>
      </c>
      <c r="O14" s="141">
        <v>701262</v>
      </c>
      <c r="R14" s="153">
        <f t="shared" si="0"/>
        <v>24581</v>
      </c>
      <c r="S14" s="153">
        <f t="shared" si="0"/>
        <v>46873</v>
      </c>
      <c r="T14" s="153">
        <f t="shared" si="0"/>
        <v>7835</v>
      </c>
      <c r="U14" s="153">
        <f t="shared" si="0"/>
        <v>3457</v>
      </c>
      <c r="V14" s="153">
        <f t="shared" si="0"/>
        <v>24270</v>
      </c>
      <c r="W14" s="154">
        <f t="shared" si="0"/>
        <v>107016</v>
      </c>
    </row>
    <row r="15" spans="1:23" ht="12.75" x14ac:dyDescent="0.2">
      <c r="A15" s="139" t="s">
        <v>201</v>
      </c>
      <c r="B15" s="139" t="s">
        <v>77</v>
      </c>
      <c r="C15" s="140">
        <v>111213</v>
      </c>
      <c r="D15" s="140">
        <v>508027</v>
      </c>
      <c r="E15" s="140">
        <v>102666</v>
      </c>
      <c r="F15" s="140">
        <v>16331</v>
      </c>
      <c r="G15" s="140">
        <v>222753</v>
      </c>
      <c r="H15" s="141">
        <v>960990</v>
      </c>
      <c r="I15" s="143">
        <v>47.84</v>
      </c>
      <c r="J15" s="140">
        <v>53204</v>
      </c>
      <c r="K15" s="140">
        <v>243040</v>
      </c>
      <c r="L15" s="140">
        <v>49115</v>
      </c>
      <c r="M15" s="140">
        <v>7813</v>
      </c>
      <c r="N15" s="140">
        <v>106565</v>
      </c>
      <c r="O15" s="141">
        <v>459737</v>
      </c>
      <c r="R15" s="153">
        <f t="shared" si="0"/>
        <v>58009</v>
      </c>
      <c r="S15" s="153">
        <f t="shared" si="0"/>
        <v>264987</v>
      </c>
      <c r="T15" s="153">
        <f t="shared" si="0"/>
        <v>53551</v>
      </c>
      <c r="U15" s="153">
        <f t="shared" si="0"/>
        <v>8518</v>
      </c>
      <c r="V15" s="153">
        <f t="shared" si="0"/>
        <v>116188</v>
      </c>
      <c r="W15" s="154">
        <f t="shared" si="0"/>
        <v>501253</v>
      </c>
    </row>
    <row r="16" spans="1:23" ht="12.75" x14ac:dyDescent="0.2">
      <c r="A16" s="139" t="s">
        <v>202</v>
      </c>
      <c r="B16" s="139" t="s">
        <v>78</v>
      </c>
      <c r="C16" s="140">
        <v>311215</v>
      </c>
      <c r="D16" s="140">
        <v>637048</v>
      </c>
      <c r="E16" s="140">
        <v>93183</v>
      </c>
      <c r="F16" s="140">
        <v>19338</v>
      </c>
      <c r="G16" s="140">
        <v>294104</v>
      </c>
      <c r="H16" s="141">
        <v>1354888</v>
      </c>
      <c r="I16" s="143">
        <v>82.91</v>
      </c>
      <c r="J16" s="140">
        <v>258028</v>
      </c>
      <c r="K16" s="140">
        <v>528176</v>
      </c>
      <c r="L16" s="140">
        <v>77258</v>
      </c>
      <c r="M16" s="140">
        <v>16033</v>
      </c>
      <c r="N16" s="140">
        <v>243842</v>
      </c>
      <c r="O16" s="141">
        <v>1123337</v>
      </c>
      <c r="R16" s="153">
        <f t="shared" si="0"/>
        <v>53187</v>
      </c>
      <c r="S16" s="153">
        <f t="shared" si="0"/>
        <v>108872</v>
      </c>
      <c r="T16" s="153">
        <f t="shared" si="0"/>
        <v>15925</v>
      </c>
      <c r="U16" s="153">
        <f t="shared" si="0"/>
        <v>3305</v>
      </c>
      <c r="V16" s="153">
        <f t="shared" si="0"/>
        <v>50262</v>
      </c>
      <c r="W16" s="154">
        <f t="shared" si="0"/>
        <v>231551</v>
      </c>
    </row>
    <row r="17" spans="1:23" ht="12.75" x14ac:dyDescent="0.2">
      <c r="A17" s="139" t="s">
        <v>203</v>
      </c>
      <c r="B17" s="139" t="s">
        <v>74</v>
      </c>
      <c r="C17" s="140">
        <v>211053</v>
      </c>
      <c r="D17" s="140">
        <v>1093314</v>
      </c>
      <c r="E17" s="140">
        <v>74804</v>
      </c>
      <c r="F17" s="140">
        <v>25721</v>
      </c>
      <c r="G17" s="140">
        <v>435483</v>
      </c>
      <c r="H17" s="141">
        <v>1840375</v>
      </c>
      <c r="I17" s="143">
        <v>68.650000000000006</v>
      </c>
      <c r="J17" s="140">
        <v>144888</v>
      </c>
      <c r="K17" s="140">
        <v>750560</v>
      </c>
      <c r="L17" s="140">
        <v>51353</v>
      </c>
      <c r="M17" s="140">
        <v>17657</v>
      </c>
      <c r="N17" s="140">
        <v>298959</v>
      </c>
      <c r="O17" s="141">
        <v>1263417</v>
      </c>
      <c r="R17" s="153">
        <f t="shared" si="0"/>
        <v>66165</v>
      </c>
      <c r="S17" s="153">
        <f t="shared" si="0"/>
        <v>342754</v>
      </c>
      <c r="T17" s="153">
        <f t="shared" si="0"/>
        <v>23451</v>
      </c>
      <c r="U17" s="153">
        <f t="shared" si="0"/>
        <v>8064</v>
      </c>
      <c r="V17" s="153">
        <f t="shared" si="0"/>
        <v>136524</v>
      </c>
      <c r="W17" s="154">
        <f t="shared" si="0"/>
        <v>576958</v>
      </c>
    </row>
    <row r="18" spans="1:23" ht="13.5" customHeight="1" x14ac:dyDescent="0.2">
      <c r="A18" s="139" t="s">
        <v>204</v>
      </c>
      <c r="B18" s="139" t="s">
        <v>79</v>
      </c>
      <c r="C18" s="140">
        <v>25372</v>
      </c>
      <c r="D18" s="140">
        <v>477177</v>
      </c>
      <c r="E18" s="140">
        <v>271456</v>
      </c>
      <c r="F18" s="140">
        <v>1698</v>
      </c>
      <c r="G18" s="140">
        <v>137121</v>
      </c>
      <c r="H18" s="141">
        <v>912824</v>
      </c>
      <c r="I18" s="143">
        <v>78.81</v>
      </c>
      <c r="J18" s="140">
        <v>19996</v>
      </c>
      <c r="K18" s="140">
        <v>376063</v>
      </c>
      <c r="L18" s="140">
        <v>213934</v>
      </c>
      <c r="M18" s="140">
        <v>1338</v>
      </c>
      <c r="N18" s="140">
        <v>108065</v>
      </c>
      <c r="O18" s="141">
        <v>719396</v>
      </c>
      <c r="R18" s="153">
        <f t="shared" si="0"/>
        <v>5376</v>
      </c>
      <c r="S18" s="153">
        <f t="shared" si="0"/>
        <v>101114</v>
      </c>
      <c r="T18" s="153">
        <f t="shared" si="0"/>
        <v>57522</v>
      </c>
      <c r="U18" s="153">
        <f t="shared" si="0"/>
        <v>360</v>
      </c>
      <c r="V18" s="153">
        <f t="shared" si="0"/>
        <v>29056</v>
      </c>
      <c r="W18" s="154">
        <f t="shared" si="0"/>
        <v>193428</v>
      </c>
    </row>
    <row r="19" spans="1:23" ht="12.75" x14ac:dyDescent="0.2">
      <c r="A19" s="139" t="s">
        <v>205</v>
      </c>
      <c r="B19" s="139" t="s">
        <v>3</v>
      </c>
      <c r="C19" s="140">
        <v>946803</v>
      </c>
      <c r="D19" s="140">
        <v>14001</v>
      </c>
      <c r="E19" s="140">
        <v>38063</v>
      </c>
      <c r="F19" s="140">
        <v>1073</v>
      </c>
      <c r="G19" s="140">
        <v>103218</v>
      </c>
      <c r="H19" s="141">
        <v>1103158</v>
      </c>
      <c r="I19" s="143">
        <v>61.27</v>
      </c>
      <c r="J19" s="140">
        <v>580106</v>
      </c>
      <c r="K19" s="140">
        <v>8578</v>
      </c>
      <c r="L19" s="140">
        <v>23321</v>
      </c>
      <c r="M19" s="144">
        <v>657</v>
      </c>
      <c r="N19" s="140">
        <v>63242</v>
      </c>
      <c r="O19" s="141">
        <v>675904</v>
      </c>
      <c r="R19" s="153">
        <f t="shared" si="0"/>
        <v>366697</v>
      </c>
      <c r="S19" s="153">
        <f t="shared" si="0"/>
        <v>5423</v>
      </c>
      <c r="T19" s="153">
        <f t="shared" si="0"/>
        <v>14742</v>
      </c>
      <c r="U19" s="153">
        <f t="shared" si="0"/>
        <v>416</v>
      </c>
      <c r="V19" s="153">
        <f t="shared" si="0"/>
        <v>39976</v>
      </c>
      <c r="W19" s="154">
        <f t="shared" si="0"/>
        <v>427254</v>
      </c>
    </row>
    <row r="20" spans="1:23" ht="12.75" x14ac:dyDescent="0.2">
      <c r="A20" s="139" t="s">
        <v>206</v>
      </c>
      <c r="B20" s="139" t="s">
        <v>4</v>
      </c>
      <c r="C20" s="140">
        <v>36043</v>
      </c>
      <c r="D20" s="140">
        <v>359326</v>
      </c>
      <c r="E20" s="140">
        <v>3565</v>
      </c>
      <c r="F20" s="140">
        <v>296604</v>
      </c>
      <c r="G20" s="140">
        <v>76989</v>
      </c>
      <c r="H20" s="141">
        <v>772527</v>
      </c>
      <c r="I20" s="143">
        <v>71.260000000000005</v>
      </c>
      <c r="J20" s="140">
        <v>25684</v>
      </c>
      <c r="K20" s="140">
        <v>256056</v>
      </c>
      <c r="L20" s="140">
        <v>2540</v>
      </c>
      <c r="M20" s="140">
        <v>211360</v>
      </c>
      <c r="N20" s="140">
        <v>54862</v>
      </c>
      <c r="O20" s="141">
        <v>550502</v>
      </c>
      <c r="R20" s="153">
        <f t="shared" si="0"/>
        <v>10359</v>
      </c>
      <c r="S20" s="153">
        <f t="shared" si="0"/>
        <v>103270</v>
      </c>
      <c r="T20" s="153">
        <f t="shared" si="0"/>
        <v>1025</v>
      </c>
      <c r="U20" s="153">
        <f t="shared" si="0"/>
        <v>85244</v>
      </c>
      <c r="V20" s="153">
        <f t="shared" si="0"/>
        <v>22127</v>
      </c>
      <c r="W20" s="154">
        <f t="shared" si="0"/>
        <v>222025</v>
      </c>
    </row>
    <row r="21" spans="1:23" ht="12.75" x14ac:dyDescent="0.2">
      <c r="A21" s="139" t="s">
        <v>207</v>
      </c>
      <c r="B21" s="139" t="s">
        <v>5</v>
      </c>
      <c r="C21" s="140">
        <v>76755</v>
      </c>
      <c r="D21" s="140">
        <v>503838</v>
      </c>
      <c r="E21" s="140">
        <v>3146</v>
      </c>
      <c r="F21" s="140">
        <v>517899</v>
      </c>
      <c r="G21" s="140">
        <v>141369</v>
      </c>
      <c r="H21" s="141">
        <v>1243007</v>
      </c>
      <c r="I21" s="143">
        <v>63.07</v>
      </c>
      <c r="J21" s="140">
        <v>48409</v>
      </c>
      <c r="K21" s="140">
        <v>317771</v>
      </c>
      <c r="L21" s="140">
        <v>1984</v>
      </c>
      <c r="M21" s="140">
        <v>326639</v>
      </c>
      <c r="N21" s="140">
        <v>89161</v>
      </c>
      <c r="O21" s="141">
        <v>783964</v>
      </c>
      <c r="R21" s="153">
        <f t="shared" ref="R21:W62" si="1">C21-J21</f>
        <v>28346</v>
      </c>
      <c r="S21" s="153">
        <f t="shared" si="1"/>
        <v>186067</v>
      </c>
      <c r="T21" s="153">
        <f t="shared" si="1"/>
        <v>1162</v>
      </c>
      <c r="U21" s="153">
        <f t="shared" si="1"/>
        <v>191260</v>
      </c>
      <c r="V21" s="153">
        <f t="shared" si="1"/>
        <v>52208</v>
      </c>
      <c r="W21" s="154">
        <f t="shared" si="1"/>
        <v>459043</v>
      </c>
    </row>
    <row r="22" spans="1:23" ht="12.75" x14ac:dyDescent="0.2">
      <c r="A22" s="139" t="s">
        <v>208</v>
      </c>
      <c r="B22" s="139" t="s">
        <v>8</v>
      </c>
      <c r="C22" s="140">
        <v>1124</v>
      </c>
      <c r="D22" s="140">
        <v>3322</v>
      </c>
      <c r="E22" s="140">
        <v>2899</v>
      </c>
      <c r="F22" s="140">
        <v>412168</v>
      </c>
      <c r="G22" s="140">
        <v>232705</v>
      </c>
      <c r="H22" s="141">
        <v>652218</v>
      </c>
      <c r="I22" s="143">
        <v>47.62</v>
      </c>
      <c r="J22" s="144">
        <v>535</v>
      </c>
      <c r="K22" s="140">
        <v>1582</v>
      </c>
      <c r="L22" s="140">
        <v>1381</v>
      </c>
      <c r="M22" s="140">
        <v>196274</v>
      </c>
      <c r="N22" s="140">
        <v>110814</v>
      </c>
      <c r="O22" s="141">
        <v>310586</v>
      </c>
      <c r="R22" s="153">
        <f t="shared" si="1"/>
        <v>589</v>
      </c>
      <c r="S22" s="153">
        <f t="shared" si="1"/>
        <v>1740</v>
      </c>
      <c r="T22" s="153">
        <f t="shared" si="1"/>
        <v>1518</v>
      </c>
      <c r="U22" s="153">
        <f t="shared" si="1"/>
        <v>215894</v>
      </c>
      <c r="V22" s="153">
        <f t="shared" si="1"/>
        <v>121891</v>
      </c>
      <c r="W22" s="154">
        <f t="shared" si="1"/>
        <v>341632</v>
      </c>
    </row>
    <row r="23" spans="1:23" ht="12.75" x14ac:dyDescent="0.2">
      <c r="A23" s="139" t="s">
        <v>209</v>
      </c>
      <c r="B23" s="139" t="s">
        <v>9</v>
      </c>
      <c r="C23" s="140">
        <v>6161</v>
      </c>
      <c r="D23" s="140">
        <v>507515</v>
      </c>
      <c r="E23" s="140">
        <v>1692</v>
      </c>
      <c r="F23" s="144">
        <v>878</v>
      </c>
      <c r="G23" s="140">
        <v>59952</v>
      </c>
      <c r="H23" s="141">
        <v>576198</v>
      </c>
      <c r="I23" s="143">
        <v>64.62</v>
      </c>
      <c r="J23" s="140">
        <v>3981</v>
      </c>
      <c r="K23" s="140">
        <v>327956</v>
      </c>
      <c r="L23" s="140">
        <v>1093</v>
      </c>
      <c r="M23" s="144">
        <v>567</v>
      </c>
      <c r="N23" s="140">
        <v>38741</v>
      </c>
      <c r="O23" s="141">
        <v>372338</v>
      </c>
      <c r="R23" s="153">
        <f t="shared" si="1"/>
        <v>2180</v>
      </c>
      <c r="S23" s="153">
        <f t="shared" si="1"/>
        <v>179559</v>
      </c>
      <c r="T23" s="153">
        <f t="shared" si="1"/>
        <v>599</v>
      </c>
      <c r="U23" s="153">
        <f t="shared" si="1"/>
        <v>311</v>
      </c>
      <c r="V23" s="153">
        <f t="shared" si="1"/>
        <v>21211</v>
      </c>
      <c r="W23" s="154">
        <f t="shared" si="1"/>
        <v>203860</v>
      </c>
    </row>
    <row r="24" spans="1:23" ht="12.75" x14ac:dyDescent="0.2">
      <c r="A24" s="139" t="s">
        <v>210</v>
      </c>
      <c r="B24" s="139" t="s">
        <v>10</v>
      </c>
      <c r="C24" s="140">
        <v>9583</v>
      </c>
      <c r="D24" s="140">
        <v>10885</v>
      </c>
      <c r="E24" s="140">
        <v>259202</v>
      </c>
      <c r="F24" s="140">
        <v>34862</v>
      </c>
      <c r="G24" s="140">
        <v>347773</v>
      </c>
      <c r="H24" s="141">
        <v>662305</v>
      </c>
      <c r="I24" s="143">
        <v>72.81</v>
      </c>
      <c r="J24" s="140">
        <v>6977</v>
      </c>
      <c r="K24" s="140">
        <v>7925</v>
      </c>
      <c r="L24" s="140">
        <v>188725</v>
      </c>
      <c r="M24" s="140">
        <v>25383</v>
      </c>
      <c r="N24" s="140">
        <v>253214</v>
      </c>
      <c r="O24" s="141">
        <v>482224</v>
      </c>
      <c r="R24" s="153">
        <f t="shared" si="1"/>
        <v>2606</v>
      </c>
      <c r="S24" s="153">
        <f t="shared" si="1"/>
        <v>2960</v>
      </c>
      <c r="T24" s="153">
        <f t="shared" si="1"/>
        <v>70477</v>
      </c>
      <c r="U24" s="153">
        <f t="shared" si="1"/>
        <v>9479</v>
      </c>
      <c r="V24" s="153">
        <f t="shared" si="1"/>
        <v>94559</v>
      </c>
      <c r="W24" s="154">
        <f t="shared" si="1"/>
        <v>180081</v>
      </c>
    </row>
    <row r="25" spans="1:23" ht="12.75" x14ac:dyDescent="0.2">
      <c r="A25" s="139" t="s">
        <v>211</v>
      </c>
      <c r="B25" s="139" t="s">
        <v>11</v>
      </c>
      <c r="C25" s="140">
        <v>10988</v>
      </c>
      <c r="D25" s="140">
        <v>5035</v>
      </c>
      <c r="E25" s="140">
        <v>131604</v>
      </c>
      <c r="F25" s="140">
        <v>3840</v>
      </c>
      <c r="G25" s="140">
        <v>315818</v>
      </c>
      <c r="H25" s="141">
        <v>467285</v>
      </c>
      <c r="I25" s="143">
        <v>65.23</v>
      </c>
      <c r="J25" s="140">
        <v>7167</v>
      </c>
      <c r="K25" s="140">
        <v>3284</v>
      </c>
      <c r="L25" s="140">
        <v>85845</v>
      </c>
      <c r="M25" s="140">
        <v>2505</v>
      </c>
      <c r="N25" s="140">
        <v>206008</v>
      </c>
      <c r="O25" s="141">
        <v>304809</v>
      </c>
      <c r="R25" s="153">
        <f t="shared" si="1"/>
        <v>3821</v>
      </c>
      <c r="S25" s="153">
        <f t="shared" si="1"/>
        <v>1751</v>
      </c>
      <c r="T25" s="153">
        <f t="shared" si="1"/>
        <v>45759</v>
      </c>
      <c r="U25" s="153">
        <f t="shared" si="1"/>
        <v>1335</v>
      </c>
      <c r="V25" s="153">
        <f t="shared" si="1"/>
        <v>109810</v>
      </c>
      <c r="W25" s="154">
        <f t="shared" si="1"/>
        <v>162476</v>
      </c>
    </row>
    <row r="26" spans="1:23" ht="12.75" x14ac:dyDescent="0.2">
      <c r="A26" s="139" t="s">
        <v>212</v>
      </c>
      <c r="B26" s="139" t="s">
        <v>12</v>
      </c>
      <c r="C26" s="140">
        <v>2055</v>
      </c>
      <c r="D26" s="140">
        <v>4473</v>
      </c>
      <c r="E26" s="140">
        <v>1127</v>
      </c>
      <c r="F26" s="140">
        <v>432251</v>
      </c>
      <c r="G26" s="140">
        <v>135355</v>
      </c>
      <c r="H26" s="141">
        <v>575261</v>
      </c>
      <c r="I26" s="143">
        <v>68.19</v>
      </c>
      <c r="J26" s="140">
        <v>1401</v>
      </c>
      <c r="K26" s="140">
        <v>3050</v>
      </c>
      <c r="L26" s="144">
        <v>769</v>
      </c>
      <c r="M26" s="140">
        <v>294752</v>
      </c>
      <c r="N26" s="140">
        <v>92299</v>
      </c>
      <c r="O26" s="141">
        <v>392271</v>
      </c>
      <c r="R26" s="153">
        <f t="shared" si="1"/>
        <v>654</v>
      </c>
      <c r="S26" s="153">
        <f t="shared" si="1"/>
        <v>1423</v>
      </c>
      <c r="T26" s="153">
        <f t="shared" si="1"/>
        <v>358</v>
      </c>
      <c r="U26" s="153">
        <f t="shared" si="1"/>
        <v>137499</v>
      </c>
      <c r="V26" s="153">
        <f t="shared" si="1"/>
        <v>43056</v>
      </c>
      <c r="W26" s="154">
        <f t="shared" si="1"/>
        <v>182990</v>
      </c>
    </row>
    <row r="27" spans="1:23" ht="12.75" x14ac:dyDescent="0.2">
      <c r="A27" s="139" t="s">
        <v>213</v>
      </c>
      <c r="B27" s="139" t="s">
        <v>13</v>
      </c>
      <c r="C27" s="140">
        <v>368593</v>
      </c>
      <c r="D27" s="140">
        <v>6131</v>
      </c>
      <c r="E27" s="140">
        <v>5511</v>
      </c>
      <c r="F27" s="140">
        <v>1601</v>
      </c>
      <c r="G27" s="140">
        <v>8184</v>
      </c>
      <c r="H27" s="141">
        <v>390020</v>
      </c>
      <c r="I27" s="143">
        <v>89.05</v>
      </c>
      <c r="J27" s="140">
        <v>328232</v>
      </c>
      <c r="K27" s="140">
        <v>5460</v>
      </c>
      <c r="L27" s="140">
        <v>4908</v>
      </c>
      <c r="M27" s="140">
        <v>1426</v>
      </c>
      <c r="N27" s="140">
        <v>7288</v>
      </c>
      <c r="O27" s="141">
        <v>347314</v>
      </c>
      <c r="R27" s="153">
        <f t="shared" si="1"/>
        <v>40361</v>
      </c>
      <c r="S27" s="153">
        <f t="shared" si="1"/>
        <v>671</v>
      </c>
      <c r="T27" s="153">
        <f t="shared" si="1"/>
        <v>603</v>
      </c>
      <c r="U27" s="153">
        <f t="shared" si="1"/>
        <v>175</v>
      </c>
      <c r="V27" s="153">
        <f t="shared" si="1"/>
        <v>896</v>
      </c>
      <c r="W27" s="154">
        <f t="shared" si="1"/>
        <v>42706</v>
      </c>
    </row>
    <row r="28" spans="1:23" ht="12.75" x14ac:dyDescent="0.2">
      <c r="A28" s="139" t="s">
        <v>214</v>
      </c>
      <c r="B28" s="139" t="s">
        <v>14</v>
      </c>
      <c r="C28" s="140">
        <v>1021633</v>
      </c>
      <c r="D28" s="140">
        <v>33285</v>
      </c>
      <c r="E28" s="140">
        <v>60913</v>
      </c>
      <c r="F28" s="140">
        <v>1951</v>
      </c>
      <c r="G28" s="140">
        <v>211509</v>
      </c>
      <c r="H28" s="141">
        <v>1329291</v>
      </c>
      <c r="I28" s="143">
        <v>70.92</v>
      </c>
      <c r="J28" s="140">
        <v>724542</v>
      </c>
      <c r="K28" s="140">
        <v>23606</v>
      </c>
      <c r="L28" s="140">
        <v>43199</v>
      </c>
      <c r="M28" s="140">
        <v>1384</v>
      </c>
      <c r="N28" s="140">
        <v>150002</v>
      </c>
      <c r="O28" s="141">
        <v>942733</v>
      </c>
      <c r="R28" s="153">
        <f t="shared" si="1"/>
        <v>297091</v>
      </c>
      <c r="S28" s="153">
        <f t="shared" si="1"/>
        <v>9679</v>
      </c>
      <c r="T28" s="153">
        <f t="shared" si="1"/>
        <v>17714</v>
      </c>
      <c r="U28" s="153">
        <f t="shared" si="1"/>
        <v>567</v>
      </c>
      <c r="V28" s="153">
        <f t="shared" si="1"/>
        <v>61507</v>
      </c>
      <c r="W28" s="154">
        <f t="shared" si="1"/>
        <v>386558</v>
      </c>
    </row>
    <row r="29" spans="1:23" ht="12.75" x14ac:dyDescent="0.2">
      <c r="A29" s="139" t="s">
        <v>215</v>
      </c>
      <c r="B29" s="139" t="s">
        <v>15</v>
      </c>
      <c r="C29" s="140">
        <v>7248</v>
      </c>
      <c r="D29" s="140">
        <v>11970</v>
      </c>
      <c r="E29" s="140">
        <v>1128</v>
      </c>
      <c r="F29" s="140">
        <v>224260</v>
      </c>
      <c r="G29" s="140">
        <v>174365</v>
      </c>
      <c r="H29" s="141">
        <v>418971</v>
      </c>
      <c r="I29" s="143">
        <v>73.59</v>
      </c>
      <c r="J29" s="140">
        <v>5334</v>
      </c>
      <c r="K29" s="140">
        <v>8809</v>
      </c>
      <c r="L29" s="144">
        <v>830</v>
      </c>
      <c r="M29" s="140">
        <v>165033</v>
      </c>
      <c r="N29" s="140">
        <v>128315</v>
      </c>
      <c r="O29" s="141">
        <v>308321</v>
      </c>
      <c r="R29" s="153">
        <f t="shared" si="1"/>
        <v>1914</v>
      </c>
      <c r="S29" s="153">
        <f t="shared" si="1"/>
        <v>3161</v>
      </c>
      <c r="T29" s="153">
        <f t="shared" si="1"/>
        <v>298</v>
      </c>
      <c r="U29" s="153">
        <f t="shared" si="1"/>
        <v>59227</v>
      </c>
      <c r="V29" s="153">
        <f t="shared" si="1"/>
        <v>46050</v>
      </c>
      <c r="W29" s="154">
        <f t="shared" si="1"/>
        <v>110650</v>
      </c>
    </row>
    <row r="30" spans="1:23" ht="12.75" x14ac:dyDescent="0.2">
      <c r="A30" s="139" t="s">
        <v>216</v>
      </c>
      <c r="B30" s="139" t="s">
        <v>16</v>
      </c>
      <c r="C30" s="140">
        <v>8563</v>
      </c>
      <c r="D30" s="140">
        <v>384254</v>
      </c>
      <c r="E30" s="140">
        <v>2695</v>
      </c>
      <c r="F30" s="144">
        <v>870</v>
      </c>
      <c r="G30" s="140">
        <v>63494</v>
      </c>
      <c r="H30" s="141">
        <v>459876</v>
      </c>
      <c r="I30" s="143">
        <v>62.67</v>
      </c>
      <c r="J30" s="140">
        <v>5366</v>
      </c>
      <c r="K30" s="140">
        <v>240812</v>
      </c>
      <c r="L30" s="140">
        <v>1689</v>
      </c>
      <c r="M30" s="144">
        <v>545</v>
      </c>
      <c r="N30" s="140">
        <v>39792</v>
      </c>
      <c r="O30" s="141">
        <v>288204</v>
      </c>
      <c r="R30" s="153">
        <f t="shared" si="1"/>
        <v>3197</v>
      </c>
      <c r="S30" s="153">
        <f t="shared" si="1"/>
        <v>143442</v>
      </c>
      <c r="T30" s="153">
        <f t="shared" si="1"/>
        <v>1006</v>
      </c>
      <c r="U30" s="153">
        <f t="shared" si="1"/>
        <v>325</v>
      </c>
      <c r="V30" s="153">
        <f t="shared" si="1"/>
        <v>23702</v>
      </c>
      <c r="W30" s="154">
        <f t="shared" si="1"/>
        <v>171672</v>
      </c>
    </row>
    <row r="31" spans="1:23" ht="12.75" x14ac:dyDescent="0.2">
      <c r="A31" s="139" t="s">
        <v>217</v>
      </c>
      <c r="B31" s="139" t="s">
        <v>17</v>
      </c>
      <c r="C31" s="140">
        <v>13655</v>
      </c>
      <c r="D31" s="140">
        <v>10599</v>
      </c>
      <c r="E31" s="140">
        <v>353722</v>
      </c>
      <c r="F31" s="140">
        <v>4156</v>
      </c>
      <c r="G31" s="140">
        <v>395840</v>
      </c>
      <c r="H31" s="141">
        <v>777972</v>
      </c>
      <c r="I31" s="143">
        <v>62.33</v>
      </c>
      <c r="J31" s="140">
        <v>8511</v>
      </c>
      <c r="K31" s="140">
        <v>6606</v>
      </c>
      <c r="L31" s="140">
        <v>220475</v>
      </c>
      <c r="M31" s="140">
        <v>2590</v>
      </c>
      <c r="N31" s="140">
        <v>246727</v>
      </c>
      <c r="O31" s="141">
        <v>484909</v>
      </c>
      <c r="R31" s="153">
        <f t="shared" si="1"/>
        <v>5144</v>
      </c>
      <c r="S31" s="153">
        <f t="shared" si="1"/>
        <v>3993</v>
      </c>
      <c r="T31" s="153">
        <f t="shared" si="1"/>
        <v>133247</v>
      </c>
      <c r="U31" s="153">
        <f t="shared" si="1"/>
        <v>1566</v>
      </c>
      <c r="V31" s="153">
        <f t="shared" si="1"/>
        <v>149113</v>
      </c>
      <c r="W31" s="154">
        <f t="shared" si="1"/>
        <v>293063</v>
      </c>
    </row>
    <row r="32" spans="1:23" ht="12.75" x14ac:dyDescent="0.2">
      <c r="A32" s="139" t="s">
        <v>218</v>
      </c>
      <c r="B32" s="139" t="s">
        <v>18</v>
      </c>
      <c r="C32" s="140">
        <v>12979</v>
      </c>
      <c r="D32" s="140">
        <v>447492</v>
      </c>
      <c r="E32" s="140">
        <v>4821</v>
      </c>
      <c r="F32" s="144">
        <v>759</v>
      </c>
      <c r="G32" s="140">
        <v>46943</v>
      </c>
      <c r="H32" s="141">
        <v>512994</v>
      </c>
      <c r="I32" s="143">
        <v>67.63</v>
      </c>
      <c r="J32" s="140">
        <v>8778</v>
      </c>
      <c r="K32" s="140">
        <v>302639</v>
      </c>
      <c r="L32" s="140">
        <v>3260</v>
      </c>
      <c r="M32" s="144">
        <v>513</v>
      </c>
      <c r="N32" s="140">
        <v>31748</v>
      </c>
      <c r="O32" s="141">
        <v>346938</v>
      </c>
      <c r="R32" s="153">
        <f t="shared" si="1"/>
        <v>4201</v>
      </c>
      <c r="S32" s="153">
        <f t="shared" si="1"/>
        <v>144853</v>
      </c>
      <c r="T32" s="153">
        <f t="shared" si="1"/>
        <v>1561</v>
      </c>
      <c r="U32" s="153">
        <f t="shared" si="1"/>
        <v>246</v>
      </c>
      <c r="V32" s="153">
        <f t="shared" si="1"/>
        <v>15195</v>
      </c>
      <c r="W32" s="154">
        <f t="shared" si="1"/>
        <v>166056</v>
      </c>
    </row>
    <row r="33" spans="1:23" ht="25.5" x14ac:dyDescent="0.2">
      <c r="A33" s="139" t="s">
        <v>219</v>
      </c>
      <c r="B33" s="139" t="s">
        <v>19</v>
      </c>
      <c r="C33" s="140">
        <v>2964</v>
      </c>
      <c r="D33" s="140">
        <v>2938</v>
      </c>
      <c r="E33" s="140">
        <v>1606</v>
      </c>
      <c r="F33" s="140">
        <v>295658</v>
      </c>
      <c r="G33" s="140">
        <v>295243</v>
      </c>
      <c r="H33" s="141">
        <v>598409</v>
      </c>
      <c r="I33" s="143">
        <v>65.86</v>
      </c>
      <c r="J33" s="140">
        <v>1952</v>
      </c>
      <c r="K33" s="140">
        <v>1935</v>
      </c>
      <c r="L33" s="140">
        <v>1058</v>
      </c>
      <c r="M33" s="140">
        <v>194720</v>
      </c>
      <c r="N33" s="140">
        <v>194447</v>
      </c>
      <c r="O33" s="141">
        <v>394112</v>
      </c>
      <c r="R33" s="153">
        <f t="shared" si="1"/>
        <v>1012</v>
      </c>
      <c r="S33" s="153">
        <f t="shared" si="1"/>
        <v>1003</v>
      </c>
      <c r="T33" s="153">
        <f t="shared" si="1"/>
        <v>548</v>
      </c>
      <c r="U33" s="153">
        <f t="shared" si="1"/>
        <v>100938</v>
      </c>
      <c r="V33" s="153">
        <f t="shared" si="1"/>
        <v>100796</v>
      </c>
      <c r="W33" s="154">
        <f t="shared" si="1"/>
        <v>204297</v>
      </c>
    </row>
    <row r="34" spans="1:23" ht="12.75" x14ac:dyDescent="0.2">
      <c r="A34" s="139" t="s">
        <v>220</v>
      </c>
      <c r="B34" s="139" t="s">
        <v>80</v>
      </c>
      <c r="C34" s="140">
        <v>426017</v>
      </c>
      <c r="D34" s="140">
        <v>10713</v>
      </c>
      <c r="E34" s="140">
        <v>5034</v>
      </c>
      <c r="F34" s="140">
        <v>1070</v>
      </c>
      <c r="G34" s="140">
        <v>487385</v>
      </c>
      <c r="H34" s="141">
        <v>930219</v>
      </c>
      <c r="I34" s="143">
        <v>83.71</v>
      </c>
      <c r="J34" s="140">
        <v>356619</v>
      </c>
      <c r="K34" s="140">
        <v>8968</v>
      </c>
      <c r="L34" s="140">
        <v>4214</v>
      </c>
      <c r="M34" s="144">
        <v>896</v>
      </c>
      <c r="N34" s="140">
        <v>407990</v>
      </c>
      <c r="O34" s="141">
        <v>778687</v>
      </c>
      <c r="R34" s="153">
        <f t="shared" si="1"/>
        <v>69398</v>
      </c>
      <c r="S34" s="153">
        <f t="shared" si="1"/>
        <v>1745</v>
      </c>
      <c r="T34" s="153">
        <f t="shared" si="1"/>
        <v>820</v>
      </c>
      <c r="U34" s="153">
        <f t="shared" si="1"/>
        <v>174</v>
      </c>
      <c r="V34" s="153">
        <f t="shared" si="1"/>
        <v>79395</v>
      </c>
      <c r="W34" s="154">
        <f t="shared" si="1"/>
        <v>151532</v>
      </c>
    </row>
    <row r="35" spans="1:23" ht="12.75" x14ac:dyDescent="0.2">
      <c r="A35" s="139" t="s">
        <v>221</v>
      </c>
      <c r="B35" s="139" t="s">
        <v>20</v>
      </c>
      <c r="C35" s="140">
        <v>9380</v>
      </c>
      <c r="D35" s="140">
        <v>29426</v>
      </c>
      <c r="E35" s="140">
        <v>1377</v>
      </c>
      <c r="F35" s="140">
        <v>292626</v>
      </c>
      <c r="G35" s="140">
        <v>171436</v>
      </c>
      <c r="H35" s="141">
        <v>504245</v>
      </c>
      <c r="I35" s="143">
        <v>73.38</v>
      </c>
      <c r="J35" s="140">
        <v>6883</v>
      </c>
      <c r="K35" s="140">
        <v>21593</v>
      </c>
      <c r="L35" s="140">
        <v>1010</v>
      </c>
      <c r="M35" s="140">
        <v>214729</v>
      </c>
      <c r="N35" s="140">
        <v>125800</v>
      </c>
      <c r="O35" s="141">
        <v>370015</v>
      </c>
      <c r="R35" s="153">
        <f t="shared" si="1"/>
        <v>2497</v>
      </c>
      <c r="S35" s="153">
        <f t="shared" si="1"/>
        <v>7833</v>
      </c>
      <c r="T35" s="153">
        <f t="shared" si="1"/>
        <v>367</v>
      </c>
      <c r="U35" s="153">
        <f t="shared" si="1"/>
        <v>77897</v>
      </c>
      <c r="V35" s="153">
        <f t="shared" si="1"/>
        <v>45636</v>
      </c>
      <c r="W35" s="154">
        <f t="shared" si="1"/>
        <v>134230</v>
      </c>
    </row>
    <row r="36" spans="1:23" ht="12.75" x14ac:dyDescent="0.2">
      <c r="A36" s="139" t="s">
        <v>222</v>
      </c>
      <c r="B36" s="139" t="s">
        <v>21</v>
      </c>
      <c r="C36" s="140">
        <v>1700</v>
      </c>
      <c r="D36" s="140">
        <v>8748</v>
      </c>
      <c r="E36" s="140">
        <v>394912</v>
      </c>
      <c r="F36" s="140">
        <v>3232</v>
      </c>
      <c r="G36" s="140">
        <v>4723</v>
      </c>
      <c r="H36" s="141">
        <v>413315</v>
      </c>
      <c r="I36" s="143">
        <v>64.61</v>
      </c>
      <c r="J36" s="140">
        <v>1098</v>
      </c>
      <c r="K36" s="140">
        <v>5652</v>
      </c>
      <c r="L36" s="140">
        <v>255153</v>
      </c>
      <c r="M36" s="140">
        <v>2088</v>
      </c>
      <c r="N36" s="140">
        <v>3052</v>
      </c>
      <c r="O36" s="141">
        <v>267043</v>
      </c>
      <c r="R36" s="153">
        <f t="shared" si="1"/>
        <v>602</v>
      </c>
      <c r="S36" s="153">
        <f t="shared" si="1"/>
        <v>3096</v>
      </c>
      <c r="T36" s="153">
        <f t="shared" si="1"/>
        <v>139759</v>
      </c>
      <c r="U36" s="153">
        <f t="shared" si="1"/>
        <v>1144</v>
      </c>
      <c r="V36" s="153">
        <f t="shared" si="1"/>
        <v>1671</v>
      </c>
      <c r="W36" s="154">
        <f t="shared" si="1"/>
        <v>146272</v>
      </c>
    </row>
    <row r="37" spans="1:23" ht="12.75" x14ac:dyDescent="0.2">
      <c r="A37" s="139" t="s">
        <v>223</v>
      </c>
      <c r="B37" s="139" t="s">
        <v>22</v>
      </c>
      <c r="C37" s="140">
        <v>14415</v>
      </c>
      <c r="D37" s="140">
        <v>765859</v>
      </c>
      <c r="E37" s="140">
        <v>9551</v>
      </c>
      <c r="F37" s="140">
        <v>1064</v>
      </c>
      <c r="G37" s="140">
        <v>304566</v>
      </c>
      <c r="H37" s="141">
        <v>1095455</v>
      </c>
      <c r="I37" s="143">
        <v>55.29</v>
      </c>
      <c r="J37" s="140">
        <v>7970</v>
      </c>
      <c r="K37" s="140">
        <v>423443</v>
      </c>
      <c r="L37" s="140">
        <v>5281</v>
      </c>
      <c r="M37" s="144">
        <v>588</v>
      </c>
      <c r="N37" s="140">
        <v>168395</v>
      </c>
      <c r="O37" s="141">
        <v>605677</v>
      </c>
      <c r="R37" s="153">
        <f t="shared" si="1"/>
        <v>6445</v>
      </c>
      <c r="S37" s="153">
        <f t="shared" si="1"/>
        <v>342416</v>
      </c>
      <c r="T37" s="153">
        <f t="shared" si="1"/>
        <v>4270</v>
      </c>
      <c r="U37" s="153">
        <f t="shared" si="1"/>
        <v>476</v>
      </c>
      <c r="V37" s="153">
        <f t="shared" si="1"/>
        <v>136171</v>
      </c>
      <c r="W37" s="154">
        <f t="shared" si="1"/>
        <v>489778</v>
      </c>
    </row>
    <row r="38" spans="1:23" ht="12.75" x14ac:dyDescent="0.2">
      <c r="A38" s="139" t="s">
        <v>224</v>
      </c>
      <c r="B38" s="139" t="s">
        <v>23</v>
      </c>
      <c r="C38" s="140">
        <v>16213</v>
      </c>
      <c r="D38" s="140">
        <v>7347</v>
      </c>
      <c r="E38" s="140">
        <v>14079</v>
      </c>
      <c r="F38" s="140">
        <v>383541</v>
      </c>
      <c r="G38" s="140">
        <v>573570</v>
      </c>
      <c r="H38" s="141">
        <v>994750</v>
      </c>
      <c r="I38" s="143">
        <v>68.239999999999995</v>
      </c>
      <c r="J38" s="140">
        <v>11064</v>
      </c>
      <c r="K38" s="140">
        <v>5014</v>
      </c>
      <c r="L38" s="140">
        <v>9608</v>
      </c>
      <c r="M38" s="140">
        <v>261728</v>
      </c>
      <c r="N38" s="140">
        <v>391404</v>
      </c>
      <c r="O38" s="141">
        <v>678818</v>
      </c>
      <c r="R38" s="153">
        <f t="shared" si="1"/>
        <v>5149</v>
      </c>
      <c r="S38" s="153">
        <f t="shared" si="1"/>
        <v>2333</v>
      </c>
      <c r="T38" s="153">
        <f t="shared" si="1"/>
        <v>4471</v>
      </c>
      <c r="U38" s="153">
        <f t="shared" si="1"/>
        <v>121813</v>
      </c>
      <c r="V38" s="153">
        <f t="shared" si="1"/>
        <v>182166</v>
      </c>
      <c r="W38" s="154">
        <f t="shared" si="1"/>
        <v>315932</v>
      </c>
    </row>
    <row r="39" spans="1:23" ht="12.75" x14ac:dyDescent="0.2">
      <c r="A39" s="139" t="s">
        <v>225</v>
      </c>
      <c r="B39" s="139" t="s">
        <v>24</v>
      </c>
      <c r="C39" s="140">
        <v>484873</v>
      </c>
      <c r="D39" s="140">
        <v>6592</v>
      </c>
      <c r="E39" s="140">
        <v>8951</v>
      </c>
      <c r="F39" s="140">
        <v>2596</v>
      </c>
      <c r="G39" s="140">
        <v>67549</v>
      </c>
      <c r="H39" s="141">
        <v>570561</v>
      </c>
      <c r="I39" s="143">
        <v>74.44</v>
      </c>
      <c r="J39" s="140">
        <v>360939</v>
      </c>
      <c r="K39" s="140">
        <v>4907</v>
      </c>
      <c r="L39" s="140">
        <v>6663</v>
      </c>
      <c r="M39" s="140">
        <v>1932</v>
      </c>
      <c r="N39" s="140">
        <v>50283</v>
      </c>
      <c r="O39" s="141">
        <v>424724</v>
      </c>
      <c r="R39" s="153">
        <f t="shared" si="1"/>
        <v>123934</v>
      </c>
      <c r="S39" s="153">
        <f t="shared" si="1"/>
        <v>1685</v>
      </c>
      <c r="T39" s="153">
        <f t="shared" si="1"/>
        <v>2288</v>
      </c>
      <c r="U39" s="153">
        <f t="shared" si="1"/>
        <v>664</v>
      </c>
      <c r="V39" s="153">
        <f t="shared" si="1"/>
        <v>17266</v>
      </c>
      <c r="W39" s="154">
        <f t="shared" si="1"/>
        <v>145837</v>
      </c>
    </row>
    <row r="40" spans="1:23" ht="12.75" x14ac:dyDescent="0.2">
      <c r="A40" s="139" t="s">
        <v>226</v>
      </c>
      <c r="B40" s="139" t="s">
        <v>25</v>
      </c>
      <c r="C40" s="140">
        <v>609558</v>
      </c>
      <c r="D40" s="140">
        <v>115379</v>
      </c>
      <c r="E40" s="140">
        <v>825578</v>
      </c>
      <c r="F40" s="140">
        <v>45854</v>
      </c>
      <c r="G40" s="140">
        <v>590221</v>
      </c>
      <c r="H40" s="141">
        <v>2186590</v>
      </c>
      <c r="I40" s="143">
        <v>76.540000000000006</v>
      </c>
      <c r="J40" s="140">
        <v>466556</v>
      </c>
      <c r="K40" s="140">
        <v>88311</v>
      </c>
      <c r="L40" s="140">
        <v>631897</v>
      </c>
      <c r="M40" s="140">
        <v>35097</v>
      </c>
      <c r="N40" s="140">
        <v>451755</v>
      </c>
      <c r="O40" s="141">
        <v>1673616</v>
      </c>
      <c r="R40" s="153">
        <f t="shared" si="1"/>
        <v>143002</v>
      </c>
      <c r="S40" s="153">
        <f t="shared" si="1"/>
        <v>27068</v>
      </c>
      <c r="T40" s="153">
        <f t="shared" si="1"/>
        <v>193681</v>
      </c>
      <c r="U40" s="153">
        <f t="shared" si="1"/>
        <v>10757</v>
      </c>
      <c r="V40" s="153">
        <f t="shared" si="1"/>
        <v>138466</v>
      </c>
      <c r="W40" s="154">
        <f t="shared" si="1"/>
        <v>512974</v>
      </c>
    </row>
    <row r="41" spans="1:23" ht="12.75" x14ac:dyDescent="0.2">
      <c r="A41" s="139" t="s">
        <v>227</v>
      </c>
      <c r="B41" s="139" t="s">
        <v>26</v>
      </c>
      <c r="C41" s="140">
        <v>6431</v>
      </c>
      <c r="D41" s="140">
        <v>12948</v>
      </c>
      <c r="E41" s="140">
        <v>2010</v>
      </c>
      <c r="F41" s="140">
        <v>122659</v>
      </c>
      <c r="G41" s="140">
        <v>650279</v>
      </c>
      <c r="H41" s="141">
        <v>794327</v>
      </c>
      <c r="I41" s="143">
        <v>66.16</v>
      </c>
      <c r="J41" s="140">
        <v>4255</v>
      </c>
      <c r="K41" s="140">
        <v>8566</v>
      </c>
      <c r="L41" s="140">
        <v>1330</v>
      </c>
      <c r="M41" s="140">
        <v>81151</v>
      </c>
      <c r="N41" s="140">
        <v>430225</v>
      </c>
      <c r="O41" s="141">
        <v>525527</v>
      </c>
      <c r="R41" s="153">
        <f t="shared" si="1"/>
        <v>2176</v>
      </c>
      <c r="S41" s="153">
        <f t="shared" si="1"/>
        <v>4382</v>
      </c>
      <c r="T41" s="153">
        <f t="shared" si="1"/>
        <v>680</v>
      </c>
      <c r="U41" s="153">
        <f t="shared" si="1"/>
        <v>41508</v>
      </c>
      <c r="V41" s="153">
        <f t="shared" si="1"/>
        <v>220054</v>
      </c>
      <c r="W41" s="154">
        <f t="shared" si="1"/>
        <v>268800</v>
      </c>
    </row>
    <row r="42" spans="1:23" ht="12.75" x14ac:dyDescent="0.2">
      <c r="A42" s="139" t="s">
        <v>228</v>
      </c>
      <c r="B42" s="139" t="s">
        <v>27</v>
      </c>
      <c r="C42" s="140">
        <v>16865</v>
      </c>
      <c r="D42" s="140">
        <v>22374</v>
      </c>
      <c r="E42" s="140">
        <v>136986</v>
      </c>
      <c r="F42" s="140">
        <v>3360</v>
      </c>
      <c r="G42" s="140">
        <v>524536</v>
      </c>
      <c r="H42" s="141">
        <v>704121</v>
      </c>
      <c r="I42" s="143">
        <v>73.61</v>
      </c>
      <c r="J42" s="140">
        <v>12414</v>
      </c>
      <c r="K42" s="140">
        <v>16470</v>
      </c>
      <c r="L42" s="140">
        <v>100835</v>
      </c>
      <c r="M42" s="140">
        <v>2473</v>
      </c>
      <c r="N42" s="140">
        <v>386111</v>
      </c>
      <c r="O42" s="141">
        <v>518303</v>
      </c>
      <c r="R42" s="153">
        <f t="shared" si="1"/>
        <v>4451</v>
      </c>
      <c r="S42" s="153">
        <f t="shared" si="1"/>
        <v>5904</v>
      </c>
      <c r="T42" s="153">
        <f t="shared" si="1"/>
        <v>36151</v>
      </c>
      <c r="U42" s="153">
        <f t="shared" si="1"/>
        <v>887</v>
      </c>
      <c r="V42" s="153">
        <f t="shared" si="1"/>
        <v>138425</v>
      </c>
      <c r="W42" s="154">
        <f t="shared" si="1"/>
        <v>185818</v>
      </c>
    </row>
    <row r="43" spans="1:23" ht="12.75" x14ac:dyDescent="0.2">
      <c r="A43" s="139" t="s">
        <v>229</v>
      </c>
      <c r="B43" s="139" t="s">
        <v>28</v>
      </c>
      <c r="C43" s="140">
        <v>4862</v>
      </c>
      <c r="D43" s="140">
        <v>2688</v>
      </c>
      <c r="E43" s="140">
        <v>168624</v>
      </c>
      <c r="F43" s="140">
        <v>1625</v>
      </c>
      <c r="G43" s="140">
        <v>200164</v>
      </c>
      <c r="H43" s="141">
        <v>377963</v>
      </c>
      <c r="I43" s="143">
        <v>80.19</v>
      </c>
      <c r="J43" s="140">
        <v>3899</v>
      </c>
      <c r="K43" s="140">
        <v>2156</v>
      </c>
      <c r="L43" s="140">
        <v>135220</v>
      </c>
      <c r="M43" s="140">
        <v>1303</v>
      </c>
      <c r="N43" s="140">
        <v>160512</v>
      </c>
      <c r="O43" s="141">
        <v>303090</v>
      </c>
      <c r="R43" s="153">
        <f t="shared" si="1"/>
        <v>963</v>
      </c>
      <c r="S43" s="153">
        <f t="shared" si="1"/>
        <v>532</v>
      </c>
      <c r="T43" s="153">
        <f t="shared" si="1"/>
        <v>33404</v>
      </c>
      <c r="U43" s="153">
        <f t="shared" si="1"/>
        <v>322</v>
      </c>
      <c r="V43" s="153">
        <f t="shared" si="1"/>
        <v>39652</v>
      </c>
      <c r="W43" s="154">
        <f t="shared" si="1"/>
        <v>74873</v>
      </c>
    </row>
    <row r="44" spans="1:23" ht="12.75" x14ac:dyDescent="0.2">
      <c r="A44" s="139" t="s">
        <v>230</v>
      </c>
      <c r="B44" s="139" t="s">
        <v>29</v>
      </c>
      <c r="C44" s="140">
        <v>41563</v>
      </c>
      <c r="D44" s="140">
        <v>22753</v>
      </c>
      <c r="E44" s="140">
        <v>286820</v>
      </c>
      <c r="F44" s="140">
        <v>4186</v>
      </c>
      <c r="G44" s="140">
        <v>530253</v>
      </c>
      <c r="H44" s="141">
        <v>885575</v>
      </c>
      <c r="I44" s="143">
        <v>57.66</v>
      </c>
      <c r="J44" s="140">
        <v>23965</v>
      </c>
      <c r="K44" s="140">
        <v>13119</v>
      </c>
      <c r="L44" s="140">
        <v>165380</v>
      </c>
      <c r="M44" s="140">
        <v>2414</v>
      </c>
      <c r="N44" s="140">
        <v>305744</v>
      </c>
      <c r="O44" s="141">
        <v>510622</v>
      </c>
      <c r="R44" s="153">
        <f t="shared" si="1"/>
        <v>17598</v>
      </c>
      <c r="S44" s="153">
        <f t="shared" si="1"/>
        <v>9634</v>
      </c>
      <c r="T44" s="153">
        <f t="shared" si="1"/>
        <v>121440</v>
      </c>
      <c r="U44" s="153">
        <f t="shared" si="1"/>
        <v>1772</v>
      </c>
      <c r="V44" s="153">
        <f t="shared" si="1"/>
        <v>224509</v>
      </c>
      <c r="W44" s="154">
        <f t="shared" si="1"/>
        <v>374953</v>
      </c>
    </row>
    <row r="45" spans="1:23" ht="12.75" x14ac:dyDescent="0.2">
      <c r="A45" s="139" t="s">
        <v>231</v>
      </c>
      <c r="B45" s="139" t="s">
        <v>30</v>
      </c>
      <c r="C45" s="140">
        <v>866651</v>
      </c>
      <c r="D45" s="140">
        <v>12872</v>
      </c>
      <c r="E45" s="140">
        <v>10995</v>
      </c>
      <c r="F45" s="140">
        <v>4008</v>
      </c>
      <c r="G45" s="140">
        <v>103852</v>
      </c>
      <c r="H45" s="141">
        <v>998378</v>
      </c>
      <c r="I45" s="143">
        <v>81.33</v>
      </c>
      <c r="J45" s="140">
        <v>704847</v>
      </c>
      <c r="K45" s="140">
        <v>10469</v>
      </c>
      <c r="L45" s="140">
        <v>8942</v>
      </c>
      <c r="M45" s="140">
        <v>3260</v>
      </c>
      <c r="N45" s="140">
        <v>84463</v>
      </c>
      <c r="O45" s="141">
        <v>811981</v>
      </c>
      <c r="R45" s="153">
        <f t="shared" si="1"/>
        <v>161804</v>
      </c>
      <c r="S45" s="153">
        <f t="shared" si="1"/>
        <v>2403</v>
      </c>
      <c r="T45" s="153">
        <f t="shared" si="1"/>
        <v>2053</v>
      </c>
      <c r="U45" s="153">
        <f t="shared" si="1"/>
        <v>748</v>
      </c>
      <c r="V45" s="153">
        <f t="shared" si="1"/>
        <v>19389</v>
      </c>
      <c r="W45" s="154">
        <f t="shared" si="1"/>
        <v>186397</v>
      </c>
    </row>
    <row r="46" spans="1:23" ht="12.75" x14ac:dyDescent="0.2">
      <c r="A46" s="139" t="s">
        <v>232</v>
      </c>
      <c r="B46" s="139" t="s">
        <v>31</v>
      </c>
      <c r="C46" s="140">
        <v>8947</v>
      </c>
      <c r="D46" s="140">
        <v>391027</v>
      </c>
      <c r="E46" s="140">
        <v>2686</v>
      </c>
      <c r="F46" s="144">
        <v>989</v>
      </c>
      <c r="G46" s="140">
        <v>25513</v>
      </c>
      <c r="H46" s="141">
        <v>429162</v>
      </c>
      <c r="I46" s="143">
        <v>63.81</v>
      </c>
      <c r="J46" s="140">
        <v>5709</v>
      </c>
      <c r="K46" s="140">
        <v>249514</v>
      </c>
      <c r="L46" s="140">
        <v>1714</v>
      </c>
      <c r="M46" s="144">
        <v>631</v>
      </c>
      <c r="N46" s="140">
        <v>16280</v>
      </c>
      <c r="O46" s="141">
        <v>273848</v>
      </c>
      <c r="R46" s="153">
        <f t="shared" si="1"/>
        <v>3238</v>
      </c>
      <c r="S46" s="153">
        <f t="shared" si="1"/>
        <v>141513</v>
      </c>
      <c r="T46" s="153">
        <f t="shared" si="1"/>
        <v>972</v>
      </c>
      <c r="U46" s="153">
        <f t="shared" si="1"/>
        <v>358</v>
      </c>
      <c r="V46" s="153">
        <f t="shared" si="1"/>
        <v>9233</v>
      </c>
      <c r="W46" s="154">
        <f t="shared" si="1"/>
        <v>155314</v>
      </c>
    </row>
    <row r="47" spans="1:23" ht="12.75" x14ac:dyDescent="0.2">
      <c r="A47" s="139" t="s">
        <v>233</v>
      </c>
      <c r="B47" s="139" t="s">
        <v>32</v>
      </c>
      <c r="C47" s="140">
        <v>1707</v>
      </c>
      <c r="D47" s="140">
        <v>2153</v>
      </c>
      <c r="E47" s="144">
        <v>430</v>
      </c>
      <c r="F47" s="140">
        <v>196119</v>
      </c>
      <c r="G47" s="140">
        <v>180263</v>
      </c>
      <c r="H47" s="141">
        <v>380672</v>
      </c>
      <c r="I47" s="143">
        <v>70.87</v>
      </c>
      <c r="J47" s="140">
        <v>1210</v>
      </c>
      <c r="K47" s="140">
        <v>1526</v>
      </c>
      <c r="L47" s="144">
        <v>305</v>
      </c>
      <c r="M47" s="140">
        <v>138990</v>
      </c>
      <c r="N47" s="140">
        <v>127752</v>
      </c>
      <c r="O47" s="141">
        <v>269783</v>
      </c>
      <c r="R47" s="153">
        <f t="shared" si="1"/>
        <v>497</v>
      </c>
      <c r="S47" s="153">
        <f t="shared" si="1"/>
        <v>627</v>
      </c>
      <c r="T47" s="153">
        <f t="shared" si="1"/>
        <v>125</v>
      </c>
      <c r="U47" s="153">
        <f t="shared" si="1"/>
        <v>57129</v>
      </c>
      <c r="V47" s="153">
        <f t="shared" si="1"/>
        <v>52511</v>
      </c>
      <c r="W47" s="154">
        <f t="shared" si="1"/>
        <v>110889</v>
      </c>
    </row>
    <row r="48" spans="1:23" ht="12.75" x14ac:dyDescent="0.2">
      <c r="A48" s="139" t="s">
        <v>234</v>
      </c>
      <c r="B48" s="139" t="s">
        <v>33</v>
      </c>
      <c r="C48" s="140">
        <v>1104138</v>
      </c>
      <c r="D48" s="140">
        <v>172549</v>
      </c>
      <c r="E48" s="140">
        <v>12375</v>
      </c>
      <c r="F48" s="140">
        <v>54336</v>
      </c>
      <c r="G48" s="140">
        <v>235569</v>
      </c>
      <c r="H48" s="141">
        <v>1578967</v>
      </c>
      <c r="I48" s="143">
        <v>59.35</v>
      </c>
      <c r="J48" s="140">
        <v>655306</v>
      </c>
      <c r="K48" s="140">
        <v>102408</v>
      </c>
      <c r="L48" s="140">
        <v>7345</v>
      </c>
      <c r="M48" s="140">
        <v>32248</v>
      </c>
      <c r="N48" s="140">
        <v>139810</v>
      </c>
      <c r="O48" s="141">
        <v>937117</v>
      </c>
      <c r="R48" s="153">
        <f t="shared" si="1"/>
        <v>448832</v>
      </c>
      <c r="S48" s="153">
        <f t="shared" si="1"/>
        <v>70141</v>
      </c>
      <c r="T48" s="153">
        <f t="shared" si="1"/>
        <v>5030</v>
      </c>
      <c r="U48" s="153">
        <f t="shared" si="1"/>
        <v>22088</v>
      </c>
      <c r="V48" s="153">
        <f t="shared" si="1"/>
        <v>95759</v>
      </c>
      <c r="W48" s="154">
        <f t="shared" si="1"/>
        <v>641850</v>
      </c>
    </row>
    <row r="49" spans="1:23" ht="12.75" x14ac:dyDescent="0.2">
      <c r="A49" s="139" t="s">
        <v>235</v>
      </c>
      <c r="B49" s="139" t="s">
        <v>34</v>
      </c>
      <c r="C49" s="140">
        <v>17991</v>
      </c>
      <c r="D49" s="140">
        <v>285550</v>
      </c>
      <c r="E49" s="140">
        <v>2976</v>
      </c>
      <c r="F49" s="140">
        <v>683603</v>
      </c>
      <c r="G49" s="140">
        <v>158638</v>
      </c>
      <c r="H49" s="141">
        <v>1148758</v>
      </c>
      <c r="I49" s="143">
        <v>79.16</v>
      </c>
      <c r="J49" s="140">
        <v>14242</v>
      </c>
      <c r="K49" s="140">
        <v>226041</v>
      </c>
      <c r="L49" s="140">
        <v>2356</v>
      </c>
      <c r="M49" s="140">
        <v>541140</v>
      </c>
      <c r="N49" s="140">
        <v>125578</v>
      </c>
      <c r="O49" s="141">
        <v>909357</v>
      </c>
      <c r="R49" s="153">
        <f t="shared" si="1"/>
        <v>3749</v>
      </c>
      <c r="S49" s="153">
        <f t="shared" si="1"/>
        <v>59509</v>
      </c>
      <c r="T49" s="153">
        <f t="shared" si="1"/>
        <v>620</v>
      </c>
      <c r="U49" s="153">
        <f t="shared" si="1"/>
        <v>142463</v>
      </c>
      <c r="V49" s="153">
        <f t="shared" si="1"/>
        <v>33060</v>
      </c>
      <c r="W49" s="154">
        <f t="shared" si="1"/>
        <v>239401</v>
      </c>
    </row>
    <row r="50" spans="1:23" ht="12.75" x14ac:dyDescent="0.2">
      <c r="A50" s="139" t="s">
        <v>236</v>
      </c>
      <c r="B50" s="139" t="s">
        <v>35</v>
      </c>
      <c r="C50" s="140">
        <v>8692</v>
      </c>
      <c r="D50" s="140">
        <v>7348</v>
      </c>
      <c r="E50" s="140">
        <v>4447</v>
      </c>
      <c r="F50" s="140">
        <v>210364</v>
      </c>
      <c r="G50" s="140">
        <v>560527</v>
      </c>
      <c r="H50" s="141">
        <v>791378</v>
      </c>
      <c r="I50" s="143">
        <v>58.58</v>
      </c>
      <c r="J50" s="140">
        <v>5092</v>
      </c>
      <c r="K50" s="140">
        <v>4304</v>
      </c>
      <c r="L50" s="140">
        <v>2605</v>
      </c>
      <c r="M50" s="140">
        <v>123231</v>
      </c>
      <c r="N50" s="140">
        <v>328357</v>
      </c>
      <c r="O50" s="141">
        <v>463589</v>
      </c>
      <c r="R50" s="153">
        <f t="shared" si="1"/>
        <v>3600</v>
      </c>
      <c r="S50" s="153">
        <f t="shared" si="1"/>
        <v>3044</v>
      </c>
      <c r="T50" s="153">
        <f t="shared" si="1"/>
        <v>1842</v>
      </c>
      <c r="U50" s="153">
        <f t="shared" si="1"/>
        <v>87133</v>
      </c>
      <c r="V50" s="153">
        <f t="shared" si="1"/>
        <v>232170</v>
      </c>
      <c r="W50" s="154">
        <f t="shared" si="1"/>
        <v>327789</v>
      </c>
    </row>
    <row r="51" spans="1:23" ht="12.75" x14ac:dyDescent="0.2">
      <c r="A51" s="139" t="s">
        <v>237</v>
      </c>
      <c r="B51" s="139" t="s">
        <v>36</v>
      </c>
      <c r="C51" s="140">
        <v>30697</v>
      </c>
      <c r="D51" s="140">
        <v>77492</v>
      </c>
      <c r="E51" s="140">
        <v>4109</v>
      </c>
      <c r="F51" s="140">
        <v>757896</v>
      </c>
      <c r="G51" s="140">
        <v>14828</v>
      </c>
      <c r="H51" s="141">
        <v>885022</v>
      </c>
      <c r="I51" s="143">
        <v>65.86</v>
      </c>
      <c r="J51" s="140">
        <v>20217</v>
      </c>
      <c r="K51" s="140">
        <v>51036</v>
      </c>
      <c r="L51" s="140">
        <v>2706</v>
      </c>
      <c r="M51" s="140">
        <v>499150</v>
      </c>
      <c r="N51" s="140">
        <v>9766</v>
      </c>
      <c r="O51" s="141">
        <v>582875</v>
      </c>
      <c r="R51" s="153">
        <f t="shared" si="1"/>
        <v>10480</v>
      </c>
      <c r="S51" s="153">
        <f t="shared" si="1"/>
        <v>26456</v>
      </c>
      <c r="T51" s="153">
        <f t="shared" si="1"/>
        <v>1403</v>
      </c>
      <c r="U51" s="153">
        <f t="shared" si="1"/>
        <v>258746</v>
      </c>
      <c r="V51" s="153">
        <f t="shared" si="1"/>
        <v>5062</v>
      </c>
      <c r="W51" s="154">
        <f t="shared" si="1"/>
        <v>302147</v>
      </c>
    </row>
    <row r="52" spans="1:23" ht="12.75" x14ac:dyDescent="0.2">
      <c r="A52" s="139" t="s">
        <v>238</v>
      </c>
      <c r="B52" s="139" t="s">
        <v>37</v>
      </c>
      <c r="C52" s="140">
        <v>11445</v>
      </c>
      <c r="D52" s="140">
        <v>4992</v>
      </c>
      <c r="E52" s="140">
        <v>260885</v>
      </c>
      <c r="F52" s="140">
        <v>1105</v>
      </c>
      <c r="G52" s="140">
        <v>287660</v>
      </c>
      <c r="H52" s="141">
        <v>566087</v>
      </c>
      <c r="I52" s="143">
        <v>71.55</v>
      </c>
      <c r="J52" s="140">
        <v>8189</v>
      </c>
      <c r="K52" s="140">
        <v>3572</v>
      </c>
      <c r="L52" s="140">
        <v>186663</v>
      </c>
      <c r="M52" s="144">
        <v>791</v>
      </c>
      <c r="N52" s="140">
        <v>205821</v>
      </c>
      <c r="O52" s="141">
        <v>405036</v>
      </c>
      <c r="R52" s="153">
        <f t="shared" si="1"/>
        <v>3256</v>
      </c>
      <c r="S52" s="153">
        <f t="shared" si="1"/>
        <v>1420</v>
      </c>
      <c r="T52" s="153">
        <f t="shared" si="1"/>
        <v>74222</v>
      </c>
      <c r="U52" s="153">
        <f t="shared" si="1"/>
        <v>314</v>
      </c>
      <c r="V52" s="153">
        <f t="shared" si="1"/>
        <v>81839</v>
      </c>
      <c r="W52" s="154">
        <f t="shared" si="1"/>
        <v>161051</v>
      </c>
    </row>
    <row r="53" spans="1:23" ht="12.75" x14ac:dyDescent="0.2">
      <c r="A53" s="139" t="s">
        <v>239</v>
      </c>
      <c r="B53" s="139" t="s">
        <v>38</v>
      </c>
      <c r="C53" s="140">
        <v>9948</v>
      </c>
      <c r="D53" s="140">
        <v>9993</v>
      </c>
      <c r="E53" s="140">
        <v>224790</v>
      </c>
      <c r="F53" s="140">
        <v>1385</v>
      </c>
      <c r="G53" s="140">
        <v>280204</v>
      </c>
      <c r="H53" s="141">
        <v>526320</v>
      </c>
      <c r="I53" s="143">
        <v>68.69</v>
      </c>
      <c r="J53" s="140">
        <v>6833</v>
      </c>
      <c r="K53" s="140">
        <v>6864</v>
      </c>
      <c r="L53" s="140">
        <v>154408</v>
      </c>
      <c r="M53" s="144">
        <v>951</v>
      </c>
      <c r="N53" s="140">
        <v>192472</v>
      </c>
      <c r="O53" s="141">
        <v>361528</v>
      </c>
      <c r="R53" s="153">
        <f t="shared" si="1"/>
        <v>3115</v>
      </c>
      <c r="S53" s="153">
        <f t="shared" si="1"/>
        <v>3129</v>
      </c>
      <c r="T53" s="153">
        <f t="shared" si="1"/>
        <v>70382</v>
      </c>
      <c r="U53" s="153">
        <f t="shared" si="1"/>
        <v>434</v>
      </c>
      <c r="V53" s="153">
        <f t="shared" si="1"/>
        <v>87732</v>
      </c>
      <c r="W53" s="154">
        <f t="shared" si="1"/>
        <v>164792</v>
      </c>
    </row>
    <row r="54" spans="1:23" ht="12.75" x14ac:dyDescent="0.2">
      <c r="A54" s="139" t="s">
        <v>240</v>
      </c>
      <c r="B54" s="139" t="s">
        <v>39</v>
      </c>
      <c r="C54" s="140">
        <v>9448</v>
      </c>
      <c r="D54" s="140">
        <v>937643</v>
      </c>
      <c r="E54" s="140">
        <v>4288</v>
      </c>
      <c r="F54" s="140">
        <v>1920</v>
      </c>
      <c r="G54" s="140">
        <v>224024</v>
      </c>
      <c r="H54" s="141">
        <v>1177323</v>
      </c>
      <c r="I54" s="143">
        <v>54.43</v>
      </c>
      <c r="J54" s="140">
        <v>5143</v>
      </c>
      <c r="K54" s="140">
        <v>510359</v>
      </c>
      <c r="L54" s="140">
        <v>2334</v>
      </c>
      <c r="M54" s="140">
        <v>1045</v>
      </c>
      <c r="N54" s="140">
        <v>121936</v>
      </c>
      <c r="O54" s="141">
        <v>640817</v>
      </c>
      <c r="R54" s="153">
        <f t="shared" si="1"/>
        <v>4305</v>
      </c>
      <c r="S54" s="153">
        <f t="shared" si="1"/>
        <v>427284</v>
      </c>
      <c r="T54" s="153">
        <f t="shared" si="1"/>
        <v>1954</v>
      </c>
      <c r="U54" s="153">
        <f t="shared" si="1"/>
        <v>875</v>
      </c>
      <c r="V54" s="153">
        <f t="shared" si="1"/>
        <v>102088</v>
      </c>
      <c r="W54" s="154">
        <f t="shared" si="1"/>
        <v>536506</v>
      </c>
    </row>
    <row r="55" spans="1:23" ht="25.5" x14ac:dyDescent="0.2">
      <c r="A55" s="139" t="s">
        <v>241</v>
      </c>
      <c r="B55" s="139" t="s">
        <v>81</v>
      </c>
      <c r="C55" s="140">
        <v>83350</v>
      </c>
      <c r="D55" s="140">
        <v>33461</v>
      </c>
      <c r="E55" s="140">
        <v>42880</v>
      </c>
      <c r="F55" s="140">
        <v>17803</v>
      </c>
      <c r="G55" s="140">
        <v>49884</v>
      </c>
      <c r="H55" s="141">
        <v>227378</v>
      </c>
      <c r="I55" s="143">
        <v>66.08</v>
      </c>
      <c r="J55" s="140">
        <v>55078</v>
      </c>
      <c r="K55" s="140">
        <v>22111</v>
      </c>
      <c r="L55" s="140">
        <v>28335</v>
      </c>
      <c r="M55" s="140">
        <v>11764</v>
      </c>
      <c r="N55" s="140">
        <v>32963</v>
      </c>
      <c r="O55" s="141">
        <v>150251</v>
      </c>
      <c r="R55" s="153">
        <f t="shared" si="1"/>
        <v>28272</v>
      </c>
      <c r="S55" s="153">
        <f t="shared" si="1"/>
        <v>11350</v>
      </c>
      <c r="T55" s="153">
        <f t="shared" si="1"/>
        <v>14545</v>
      </c>
      <c r="U55" s="153">
        <f t="shared" si="1"/>
        <v>6039</v>
      </c>
      <c r="V55" s="153">
        <f t="shared" si="1"/>
        <v>16921</v>
      </c>
      <c r="W55" s="154">
        <f t="shared" si="1"/>
        <v>77127</v>
      </c>
    </row>
    <row r="56" spans="1:23" ht="25.5" x14ac:dyDescent="0.2">
      <c r="A56" s="139" t="s">
        <v>242</v>
      </c>
      <c r="B56" s="139" t="s">
        <v>82</v>
      </c>
      <c r="C56" s="140">
        <v>235904</v>
      </c>
      <c r="D56" s="140">
        <v>36334</v>
      </c>
      <c r="E56" s="140">
        <v>31208</v>
      </c>
      <c r="F56" s="140">
        <v>19483</v>
      </c>
      <c r="G56" s="140">
        <v>110273</v>
      </c>
      <c r="H56" s="141">
        <v>433202</v>
      </c>
      <c r="I56" s="143">
        <v>59.29</v>
      </c>
      <c r="J56" s="140">
        <v>139867</v>
      </c>
      <c r="K56" s="140">
        <v>21542</v>
      </c>
      <c r="L56" s="140">
        <v>18503</v>
      </c>
      <c r="M56" s="140">
        <v>11551</v>
      </c>
      <c r="N56" s="140">
        <v>65381</v>
      </c>
      <c r="O56" s="141">
        <v>256844</v>
      </c>
      <c r="R56" s="153">
        <f t="shared" si="1"/>
        <v>96037</v>
      </c>
      <c r="S56" s="153">
        <f t="shared" si="1"/>
        <v>14792</v>
      </c>
      <c r="T56" s="153">
        <f t="shared" si="1"/>
        <v>12705</v>
      </c>
      <c r="U56" s="153">
        <f t="shared" si="1"/>
        <v>7932</v>
      </c>
      <c r="V56" s="153">
        <f t="shared" si="1"/>
        <v>44892</v>
      </c>
      <c r="W56" s="154">
        <f t="shared" si="1"/>
        <v>176358</v>
      </c>
    </row>
    <row r="57" spans="1:23" ht="12.75" x14ac:dyDescent="0.2">
      <c r="A57" s="139" t="s">
        <v>243</v>
      </c>
      <c r="B57" s="139" t="s">
        <v>83</v>
      </c>
      <c r="C57" s="140">
        <v>131947</v>
      </c>
      <c r="D57" s="140">
        <v>423989</v>
      </c>
      <c r="E57" s="140">
        <v>31552</v>
      </c>
      <c r="F57" s="140">
        <v>24802</v>
      </c>
      <c r="G57" s="140">
        <v>216515</v>
      </c>
      <c r="H57" s="141">
        <v>828805</v>
      </c>
      <c r="I57" s="143">
        <v>47.68</v>
      </c>
      <c r="J57" s="140">
        <v>62912</v>
      </c>
      <c r="K57" s="140">
        <v>202158</v>
      </c>
      <c r="L57" s="140">
        <v>15044</v>
      </c>
      <c r="M57" s="140">
        <v>11826</v>
      </c>
      <c r="N57" s="140">
        <v>103234</v>
      </c>
      <c r="O57" s="141">
        <v>395174</v>
      </c>
      <c r="R57" s="153">
        <f t="shared" si="1"/>
        <v>69035</v>
      </c>
      <c r="S57" s="153">
        <f t="shared" si="1"/>
        <v>221831</v>
      </c>
      <c r="T57" s="153">
        <f t="shared" si="1"/>
        <v>16508</v>
      </c>
      <c r="U57" s="153">
        <f t="shared" si="1"/>
        <v>12976</v>
      </c>
      <c r="V57" s="153">
        <f t="shared" si="1"/>
        <v>113281</v>
      </c>
      <c r="W57" s="154">
        <f t="shared" si="1"/>
        <v>433631</v>
      </c>
    </row>
    <row r="58" spans="1:23" ht="25.5" x14ac:dyDescent="0.2">
      <c r="A58" s="139" t="s">
        <v>244</v>
      </c>
      <c r="B58" s="139" t="s">
        <v>84</v>
      </c>
      <c r="C58" s="140">
        <v>32821</v>
      </c>
      <c r="D58" s="140">
        <v>35824</v>
      </c>
      <c r="E58" s="140">
        <v>1337</v>
      </c>
      <c r="F58" s="140">
        <v>61492</v>
      </c>
      <c r="G58" s="140">
        <v>5136</v>
      </c>
      <c r="H58" s="141">
        <v>136610</v>
      </c>
      <c r="I58" s="143">
        <v>63.72</v>
      </c>
      <c r="J58" s="140">
        <v>20914</v>
      </c>
      <c r="K58" s="140">
        <v>22827</v>
      </c>
      <c r="L58" s="144">
        <v>852</v>
      </c>
      <c r="M58" s="140">
        <v>39183</v>
      </c>
      <c r="N58" s="140">
        <v>3273</v>
      </c>
      <c r="O58" s="141">
        <v>87049</v>
      </c>
      <c r="R58" s="153">
        <f t="shared" si="1"/>
        <v>11907</v>
      </c>
      <c r="S58" s="153">
        <f t="shared" si="1"/>
        <v>12997</v>
      </c>
      <c r="T58" s="153">
        <f t="shared" si="1"/>
        <v>485</v>
      </c>
      <c r="U58" s="153">
        <f t="shared" si="1"/>
        <v>22309</v>
      </c>
      <c r="V58" s="153">
        <f t="shared" si="1"/>
        <v>1863</v>
      </c>
      <c r="W58" s="154">
        <f t="shared" si="1"/>
        <v>49561</v>
      </c>
    </row>
    <row r="59" spans="1:23" ht="25.5" x14ac:dyDescent="0.2">
      <c r="A59" s="139" t="s">
        <v>245</v>
      </c>
      <c r="B59" s="139" t="s">
        <v>85</v>
      </c>
      <c r="C59" s="144">
        <v>164</v>
      </c>
      <c r="D59" s="144">
        <v>215</v>
      </c>
      <c r="E59" s="144">
        <v>480</v>
      </c>
      <c r="F59" s="140">
        <v>49354</v>
      </c>
      <c r="G59" s="140">
        <v>32389</v>
      </c>
      <c r="H59" s="141">
        <v>82602</v>
      </c>
      <c r="I59" s="143">
        <v>72.52</v>
      </c>
      <c r="J59" s="144">
        <v>119</v>
      </c>
      <c r="K59" s="144">
        <v>156</v>
      </c>
      <c r="L59" s="144">
        <v>348</v>
      </c>
      <c r="M59" s="140">
        <v>35792</v>
      </c>
      <c r="N59" s="140">
        <v>23489</v>
      </c>
      <c r="O59" s="141">
        <v>59904</v>
      </c>
      <c r="R59" s="153">
        <f t="shared" si="1"/>
        <v>45</v>
      </c>
      <c r="S59" s="153">
        <f t="shared" si="1"/>
        <v>59</v>
      </c>
      <c r="T59" s="153">
        <f t="shared" si="1"/>
        <v>132</v>
      </c>
      <c r="U59" s="153">
        <f t="shared" si="1"/>
        <v>13562</v>
      </c>
      <c r="V59" s="153">
        <f t="shared" si="1"/>
        <v>8900</v>
      </c>
      <c r="W59" s="154">
        <f t="shared" si="1"/>
        <v>22698</v>
      </c>
    </row>
    <row r="60" spans="1:23" ht="25.5" x14ac:dyDescent="0.2">
      <c r="A60" s="139" t="s">
        <v>246</v>
      </c>
      <c r="B60" s="139" t="s">
        <v>86</v>
      </c>
      <c r="C60" s="140">
        <v>16414</v>
      </c>
      <c r="D60" s="140">
        <v>5205</v>
      </c>
      <c r="E60" s="140">
        <v>2826</v>
      </c>
      <c r="F60" s="140">
        <v>1192</v>
      </c>
      <c r="G60" s="140">
        <v>4697</v>
      </c>
      <c r="H60" s="141">
        <v>30334</v>
      </c>
      <c r="I60" s="143">
        <v>23.71</v>
      </c>
      <c r="J60" s="140">
        <v>3892</v>
      </c>
      <c r="K60" s="140">
        <v>1234</v>
      </c>
      <c r="L60" s="144">
        <v>670</v>
      </c>
      <c r="M60" s="144">
        <v>283</v>
      </c>
      <c r="N60" s="140">
        <v>1114</v>
      </c>
      <c r="O60" s="141">
        <v>7193</v>
      </c>
      <c r="R60" s="153">
        <f t="shared" si="1"/>
        <v>12522</v>
      </c>
      <c r="S60" s="153">
        <f t="shared" si="1"/>
        <v>3971</v>
      </c>
      <c r="T60" s="153">
        <f t="shared" si="1"/>
        <v>2156</v>
      </c>
      <c r="U60" s="153">
        <f t="shared" si="1"/>
        <v>909</v>
      </c>
      <c r="V60" s="153">
        <f t="shared" si="1"/>
        <v>3583</v>
      </c>
      <c r="W60" s="154">
        <f t="shared" si="1"/>
        <v>23141</v>
      </c>
    </row>
    <row r="61" spans="1:23" ht="25.5" x14ac:dyDescent="0.2">
      <c r="A61" s="139" t="s">
        <v>247</v>
      </c>
      <c r="B61" s="139" t="s">
        <v>87</v>
      </c>
      <c r="C61" s="140">
        <v>29358</v>
      </c>
      <c r="D61" s="140">
        <v>43529</v>
      </c>
      <c r="E61" s="140">
        <v>12518</v>
      </c>
      <c r="F61" s="140">
        <v>6011</v>
      </c>
      <c r="G61" s="140">
        <v>88968</v>
      </c>
      <c r="H61" s="141">
        <v>180384</v>
      </c>
      <c r="I61" s="143">
        <v>49.64</v>
      </c>
      <c r="J61" s="140">
        <v>14573</v>
      </c>
      <c r="K61" s="140">
        <v>21608</v>
      </c>
      <c r="L61" s="140">
        <v>6214</v>
      </c>
      <c r="M61" s="140">
        <v>2984</v>
      </c>
      <c r="N61" s="140">
        <v>44164</v>
      </c>
      <c r="O61" s="141">
        <v>89543</v>
      </c>
      <c r="R61" s="153">
        <f t="shared" si="1"/>
        <v>14785</v>
      </c>
      <c r="S61" s="153">
        <f t="shared" si="1"/>
        <v>21921</v>
      </c>
      <c r="T61" s="153">
        <f t="shared" si="1"/>
        <v>6304</v>
      </c>
      <c r="U61" s="153">
        <f t="shared" si="1"/>
        <v>3027</v>
      </c>
      <c r="V61" s="153">
        <f t="shared" si="1"/>
        <v>44804</v>
      </c>
      <c r="W61" s="154">
        <f t="shared" si="1"/>
        <v>90841</v>
      </c>
    </row>
    <row r="62" spans="1:23" ht="38.25" x14ac:dyDescent="0.2">
      <c r="A62" s="139" t="s">
        <v>248</v>
      </c>
      <c r="B62" s="139" t="s">
        <v>88</v>
      </c>
      <c r="C62" s="140">
        <v>68705</v>
      </c>
      <c r="D62" s="140">
        <v>17539</v>
      </c>
      <c r="E62" s="140">
        <v>7845</v>
      </c>
      <c r="F62" s="140">
        <v>5402</v>
      </c>
      <c r="G62" s="140">
        <v>20929</v>
      </c>
      <c r="H62" s="141">
        <v>120420</v>
      </c>
      <c r="I62" s="143">
        <v>33.68</v>
      </c>
      <c r="J62" s="140">
        <v>23140</v>
      </c>
      <c r="K62" s="140">
        <v>5907</v>
      </c>
      <c r="L62" s="140">
        <v>2642</v>
      </c>
      <c r="M62" s="140">
        <v>1819</v>
      </c>
      <c r="N62" s="140">
        <v>7049</v>
      </c>
      <c r="O62" s="141">
        <v>40557</v>
      </c>
      <c r="R62" s="153">
        <f t="shared" si="1"/>
        <v>45565</v>
      </c>
      <c r="S62" s="153">
        <f t="shared" si="1"/>
        <v>11632</v>
      </c>
      <c r="T62" s="153">
        <f t="shared" si="1"/>
        <v>5203</v>
      </c>
      <c r="U62" s="153">
        <f t="shared" si="1"/>
        <v>3583</v>
      </c>
      <c r="V62" s="153">
        <f t="shared" si="1"/>
        <v>13880</v>
      </c>
      <c r="W62" s="154">
        <f t="shared" si="1"/>
        <v>79863</v>
      </c>
    </row>
    <row r="63" spans="1:23" ht="12.75" x14ac:dyDescent="0.2">
      <c r="A63" s="139" t="s">
        <v>249</v>
      </c>
      <c r="B63" s="139" t="s">
        <v>89</v>
      </c>
      <c r="C63" s="144">
        <v>103</v>
      </c>
      <c r="D63" s="145"/>
      <c r="E63" s="144">
        <v>20</v>
      </c>
      <c r="F63" s="145"/>
      <c r="G63" s="145"/>
      <c r="H63" s="146">
        <v>123</v>
      </c>
      <c r="I63" s="143">
        <v>24.45</v>
      </c>
      <c r="J63" s="144">
        <v>25</v>
      </c>
      <c r="K63" s="145"/>
      <c r="L63" s="144">
        <v>5</v>
      </c>
      <c r="M63" s="145"/>
      <c r="N63" s="145"/>
      <c r="O63" s="146">
        <v>30</v>
      </c>
      <c r="R63" s="153">
        <f t="shared" ref="R63:W64" si="2">C63-J63</f>
        <v>78</v>
      </c>
      <c r="S63" s="153">
        <f t="shared" si="2"/>
        <v>0</v>
      </c>
      <c r="T63" s="153">
        <f t="shared" si="2"/>
        <v>15</v>
      </c>
      <c r="U63" s="153">
        <f t="shared" si="2"/>
        <v>0</v>
      </c>
      <c r="V63" s="153">
        <f t="shared" si="2"/>
        <v>0</v>
      </c>
      <c r="W63" s="154">
        <f t="shared" si="2"/>
        <v>93</v>
      </c>
    </row>
    <row r="64" spans="1:23" ht="38.25" x14ac:dyDescent="0.2">
      <c r="A64" s="139" t="s">
        <v>250</v>
      </c>
      <c r="B64" s="139" t="s">
        <v>43</v>
      </c>
      <c r="C64" s="140">
        <v>29508</v>
      </c>
      <c r="D64" s="140">
        <v>728707</v>
      </c>
      <c r="E64" s="140">
        <v>588947</v>
      </c>
      <c r="F64" s="140">
        <v>2791</v>
      </c>
      <c r="G64" s="140">
        <v>465297</v>
      </c>
      <c r="H64" s="141">
        <v>1815250</v>
      </c>
      <c r="I64" s="147">
        <v>54</v>
      </c>
      <c r="J64" s="140">
        <v>15934</v>
      </c>
      <c r="K64" s="140">
        <v>393502</v>
      </c>
      <c r="L64" s="140">
        <v>318031</v>
      </c>
      <c r="M64" s="140">
        <v>1507</v>
      </c>
      <c r="N64" s="140">
        <v>251260</v>
      </c>
      <c r="O64" s="141">
        <v>980234</v>
      </c>
      <c r="R64" s="153">
        <f t="shared" si="2"/>
        <v>13574</v>
      </c>
      <c r="S64" s="153">
        <f t="shared" si="2"/>
        <v>335205</v>
      </c>
      <c r="T64" s="153">
        <f t="shared" si="2"/>
        <v>270916</v>
      </c>
      <c r="U64" s="153">
        <f t="shared" si="2"/>
        <v>1284</v>
      </c>
      <c r="V64" s="153">
        <f t="shared" si="2"/>
        <v>214037</v>
      </c>
      <c r="W64" s="154">
        <f t="shared" si="2"/>
        <v>835016</v>
      </c>
    </row>
    <row r="65" spans="1:23" ht="38.25" x14ac:dyDescent="0.2">
      <c r="A65" s="139" t="s">
        <v>251</v>
      </c>
      <c r="B65" s="139" t="s">
        <v>44</v>
      </c>
      <c r="C65" s="140">
        <v>1054862</v>
      </c>
      <c r="D65" s="140">
        <v>1175083</v>
      </c>
      <c r="E65" s="140">
        <v>51670</v>
      </c>
      <c r="F65" s="140">
        <v>1788417</v>
      </c>
      <c r="G65" s="140">
        <v>198391</v>
      </c>
      <c r="H65" s="141">
        <v>4268423</v>
      </c>
      <c r="I65" s="143">
        <v>51.23</v>
      </c>
      <c r="J65" s="140">
        <v>540406</v>
      </c>
      <c r="K65" s="140">
        <v>601995</v>
      </c>
      <c r="L65" s="140">
        <v>26471</v>
      </c>
      <c r="M65" s="140">
        <v>916206</v>
      </c>
      <c r="N65" s="140">
        <v>101636</v>
      </c>
      <c r="O65" s="141">
        <v>2186714</v>
      </c>
      <c r="R65" s="153">
        <f>C65-J65</f>
        <v>514456</v>
      </c>
      <c r="S65" s="153">
        <f t="shared" ref="S65:W65" si="3">D65-K65</f>
        <v>573088</v>
      </c>
      <c r="T65" s="153">
        <f t="shared" si="3"/>
        <v>25199</v>
      </c>
      <c r="U65" s="153">
        <f t="shared" si="3"/>
        <v>872211</v>
      </c>
      <c r="V65" s="153">
        <f t="shared" si="3"/>
        <v>96755</v>
      </c>
      <c r="W65" s="153">
        <f t="shared" si="3"/>
        <v>2081709</v>
      </c>
    </row>
    <row r="66" spans="1:23" ht="14.25" x14ac:dyDescent="0.2">
      <c r="A66" s="446"/>
      <c r="B66" s="446"/>
      <c r="C66" s="148">
        <v>17006837</v>
      </c>
      <c r="D66" s="148">
        <v>13529699</v>
      </c>
      <c r="E66" s="148">
        <v>6121431</v>
      </c>
      <c r="F66" s="148">
        <v>7548776</v>
      </c>
      <c r="G66" s="148">
        <v>13117587</v>
      </c>
      <c r="H66" s="141">
        <v>57324330</v>
      </c>
      <c r="I66" s="149"/>
      <c r="J66" s="148">
        <v>13138687</v>
      </c>
      <c r="K66" s="148">
        <v>9048119</v>
      </c>
      <c r="L66" s="148">
        <v>4372600</v>
      </c>
      <c r="M66" s="148">
        <v>4884719</v>
      </c>
      <c r="N66" s="148">
        <v>9059599</v>
      </c>
      <c r="O66" s="141">
        <v>40503724</v>
      </c>
      <c r="R66" s="155">
        <f t="shared" ref="R66:W66" si="4">SUM(R5:R65)</f>
        <v>3868150</v>
      </c>
      <c r="S66" s="155">
        <f t="shared" si="4"/>
        <v>4481580</v>
      </c>
      <c r="T66" s="155">
        <f t="shared" si="4"/>
        <v>1748831</v>
      </c>
      <c r="U66" s="155">
        <f t="shared" si="4"/>
        <v>2664057</v>
      </c>
      <c r="V66" s="155">
        <f t="shared" si="4"/>
        <v>4057988</v>
      </c>
      <c r="W66" s="155">
        <f t="shared" si="4"/>
        <v>16820606</v>
      </c>
    </row>
  </sheetData>
  <mergeCells count="12">
    <mergeCell ref="R3:V3"/>
    <mergeCell ref="W3:W4"/>
    <mergeCell ref="K1:O1"/>
    <mergeCell ref="A66:B66"/>
    <mergeCell ref="A2:O2"/>
    <mergeCell ref="A3:A4"/>
    <mergeCell ref="B3:B4"/>
    <mergeCell ref="C3:G3"/>
    <mergeCell ref="H3:H4"/>
    <mergeCell ref="I3:I4"/>
    <mergeCell ref="J3:N3"/>
    <mergeCell ref="O3:O4"/>
  </mergeCells>
  <pageMargins left="0.7" right="0.7" top="0.75" bottom="0.75" header="0.3" footer="0.3"/>
  <pageSetup paperSize="9" scale="78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6"/>
  <sheetViews>
    <sheetView view="pageBreakPreview" zoomScale="95" zoomScaleNormal="100" zoomScaleSheetLayoutView="95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Q1" sqref="Q1:T1"/>
    </sheetView>
  </sheetViews>
  <sheetFormatPr defaultRowHeight="11.25" x14ac:dyDescent="0.2"/>
  <cols>
    <col min="1" max="1" width="10" customWidth="1"/>
    <col min="2" max="2" width="33.33203125" style="66" customWidth="1"/>
    <col min="3" max="3" width="12.1640625" customWidth="1"/>
    <col min="4" max="4" width="11.6640625" customWidth="1"/>
    <col min="5" max="5" width="11.5" customWidth="1"/>
    <col min="6" max="6" width="11.6640625" customWidth="1"/>
    <col min="7" max="7" width="13" customWidth="1"/>
    <col min="8" max="8" width="13.33203125" customWidth="1"/>
    <col min="9" max="9" width="14.1640625" customWidth="1"/>
    <col min="10" max="10" width="12.6640625" customWidth="1"/>
    <col min="11" max="11" width="11.5" customWidth="1"/>
    <col min="12" max="12" width="11.33203125" customWidth="1"/>
    <col min="13" max="13" width="13.33203125" customWidth="1"/>
    <col min="14" max="14" width="14" customWidth="1"/>
    <col min="15" max="15" width="13.6640625" customWidth="1"/>
    <col min="16" max="16" width="14.33203125" customWidth="1"/>
    <col min="17" max="17" width="13.83203125" customWidth="1"/>
    <col min="18" max="18" width="11.5" customWidth="1"/>
    <col min="19" max="19" width="12.6640625" customWidth="1"/>
    <col min="20" max="20" width="13.6640625" customWidth="1"/>
  </cols>
  <sheetData>
    <row r="1" spans="1:20" ht="44.25" customHeight="1" x14ac:dyDescent="0.2">
      <c r="A1" s="124"/>
      <c r="B1" s="150"/>
      <c r="C1" s="124"/>
      <c r="D1" s="124"/>
      <c r="E1" s="124"/>
      <c r="F1" s="124"/>
      <c r="G1" s="124"/>
      <c r="H1" s="124"/>
      <c r="I1" s="124"/>
      <c r="J1" s="124"/>
      <c r="K1" s="124"/>
      <c r="L1" s="124"/>
      <c r="M1" s="124"/>
      <c r="N1" s="124"/>
      <c r="O1" s="124"/>
      <c r="P1" s="124"/>
      <c r="Q1" s="458" t="s">
        <v>383</v>
      </c>
      <c r="R1" s="459"/>
      <c r="S1" s="459"/>
      <c r="T1" s="459"/>
    </row>
    <row r="2" spans="1:20" ht="31.5" customHeight="1" x14ac:dyDescent="0.2">
      <c r="A2" s="460" t="s">
        <v>262</v>
      </c>
      <c r="B2" s="461"/>
      <c r="C2" s="461"/>
      <c r="D2" s="461"/>
      <c r="E2" s="461"/>
      <c r="F2" s="461"/>
      <c r="G2" s="461"/>
      <c r="H2" s="461"/>
      <c r="I2" s="461"/>
      <c r="J2" s="461"/>
      <c r="K2" s="461"/>
      <c r="L2" s="461"/>
      <c r="M2" s="461"/>
      <c r="N2" s="461"/>
      <c r="O2" s="461"/>
      <c r="P2" s="461"/>
      <c r="Q2" s="461"/>
      <c r="R2" s="461"/>
      <c r="S2" s="461"/>
      <c r="T2" s="461"/>
    </row>
    <row r="3" spans="1:20" ht="27.75" customHeight="1" x14ac:dyDescent="0.2">
      <c r="A3" s="462" t="s">
        <v>0</v>
      </c>
      <c r="B3" s="462" t="s">
        <v>182</v>
      </c>
      <c r="C3" s="464" t="s">
        <v>183</v>
      </c>
      <c r="D3" s="464"/>
      <c r="E3" s="464"/>
      <c r="F3" s="464"/>
      <c r="G3" s="464"/>
      <c r="H3" s="465" t="s">
        <v>144</v>
      </c>
      <c r="I3" s="467" t="s">
        <v>184</v>
      </c>
      <c r="J3" s="467"/>
      <c r="K3" s="467"/>
      <c r="L3" s="467"/>
      <c r="M3" s="467"/>
      <c r="N3" s="468" t="s">
        <v>144</v>
      </c>
      <c r="O3" s="470" t="s">
        <v>185</v>
      </c>
      <c r="P3" s="470"/>
      <c r="Q3" s="470"/>
      <c r="R3" s="470"/>
      <c r="S3" s="470"/>
      <c r="T3" s="471" t="s">
        <v>144</v>
      </c>
    </row>
    <row r="4" spans="1:20" ht="45" x14ac:dyDescent="0.2">
      <c r="A4" s="463"/>
      <c r="B4" s="463"/>
      <c r="C4" s="125" t="s">
        <v>186</v>
      </c>
      <c r="D4" s="125" t="s">
        <v>187</v>
      </c>
      <c r="E4" s="125" t="s">
        <v>188</v>
      </c>
      <c r="F4" s="125" t="s">
        <v>189</v>
      </c>
      <c r="G4" s="125" t="s">
        <v>190</v>
      </c>
      <c r="H4" s="466"/>
      <c r="I4" s="125" t="s">
        <v>186</v>
      </c>
      <c r="J4" s="125" t="s">
        <v>187</v>
      </c>
      <c r="K4" s="125" t="s">
        <v>188</v>
      </c>
      <c r="L4" s="125" t="s">
        <v>189</v>
      </c>
      <c r="M4" s="125" t="s">
        <v>190</v>
      </c>
      <c r="N4" s="469"/>
      <c r="O4" s="125" t="s">
        <v>186</v>
      </c>
      <c r="P4" s="125" t="s">
        <v>187</v>
      </c>
      <c r="Q4" s="125" t="s">
        <v>188</v>
      </c>
      <c r="R4" s="125" t="s">
        <v>189</v>
      </c>
      <c r="S4" s="125" t="s">
        <v>190</v>
      </c>
      <c r="T4" s="472"/>
    </row>
    <row r="5" spans="1:20" ht="25.5" x14ac:dyDescent="0.2">
      <c r="A5" s="126" t="s">
        <v>191</v>
      </c>
      <c r="B5" s="126" t="s">
        <v>56</v>
      </c>
      <c r="C5" s="127">
        <v>72672</v>
      </c>
      <c r="D5" s="127">
        <v>22504</v>
      </c>
      <c r="E5" s="127">
        <v>38805</v>
      </c>
      <c r="F5" s="127">
        <v>3497</v>
      </c>
      <c r="G5" s="127">
        <v>16907</v>
      </c>
      <c r="H5" s="128">
        <v>154385</v>
      </c>
      <c r="I5" s="127">
        <v>135736</v>
      </c>
      <c r="J5" s="127">
        <v>41932</v>
      </c>
      <c r="K5" s="127">
        <v>72948</v>
      </c>
      <c r="L5" s="127">
        <v>6611</v>
      </c>
      <c r="M5" s="127">
        <v>31851</v>
      </c>
      <c r="N5" s="129">
        <v>289078</v>
      </c>
      <c r="O5" s="127">
        <v>208408</v>
      </c>
      <c r="P5" s="127">
        <v>64436</v>
      </c>
      <c r="Q5" s="127">
        <v>111753</v>
      </c>
      <c r="R5" s="127">
        <v>10108</v>
      </c>
      <c r="S5" s="127">
        <v>48758</v>
      </c>
      <c r="T5" s="130">
        <v>443463</v>
      </c>
    </row>
    <row r="6" spans="1:20" ht="25.5" x14ac:dyDescent="0.2">
      <c r="A6" s="126" t="s">
        <v>192</v>
      </c>
      <c r="B6" s="126" t="s">
        <v>67</v>
      </c>
      <c r="C6" s="127">
        <v>5737</v>
      </c>
      <c r="D6" s="127">
        <v>2115</v>
      </c>
      <c r="E6" s="127">
        <v>1480</v>
      </c>
      <c r="F6" s="127">
        <v>2792</v>
      </c>
      <c r="G6" s="127">
        <v>3261</v>
      </c>
      <c r="H6" s="128">
        <v>15385</v>
      </c>
      <c r="I6" s="127">
        <v>33498</v>
      </c>
      <c r="J6" s="127">
        <v>12016</v>
      </c>
      <c r="K6" s="127">
        <v>8326</v>
      </c>
      <c r="L6" s="127">
        <v>14341</v>
      </c>
      <c r="M6" s="127">
        <v>18076</v>
      </c>
      <c r="N6" s="129">
        <v>86257</v>
      </c>
      <c r="O6" s="127">
        <v>39235</v>
      </c>
      <c r="P6" s="127">
        <v>14131</v>
      </c>
      <c r="Q6" s="127">
        <v>9806</v>
      </c>
      <c r="R6" s="127">
        <v>17133</v>
      </c>
      <c r="S6" s="127">
        <v>21337</v>
      </c>
      <c r="T6" s="130">
        <v>101642</v>
      </c>
    </row>
    <row r="7" spans="1:20" ht="12.75" x14ac:dyDescent="0.2">
      <c r="A7" s="126" t="s">
        <v>193</v>
      </c>
      <c r="B7" s="126" t="s">
        <v>68</v>
      </c>
      <c r="C7" s="127">
        <v>153699</v>
      </c>
      <c r="D7" s="127">
        <v>13632</v>
      </c>
      <c r="E7" s="127">
        <v>8240</v>
      </c>
      <c r="F7" s="127">
        <v>5309</v>
      </c>
      <c r="G7" s="127">
        <v>24346</v>
      </c>
      <c r="H7" s="128">
        <v>205226</v>
      </c>
      <c r="I7" s="127">
        <v>996914</v>
      </c>
      <c r="J7" s="127">
        <v>88390</v>
      </c>
      <c r="K7" s="127">
        <v>53622</v>
      </c>
      <c r="L7" s="127">
        <v>34491</v>
      </c>
      <c r="M7" s="127">
        <v>157881</v>
      </c>
      <c r="N7" s="129">
        <v>1331298</v>
      </c>
      <c r="O7" s="127">
        <v>1150613</v>
      </c>
      <c r="P7" s="127">
        <v>102022</v>
      </c>
      <c r="Q7" s="127">
        <v>61862</v>
      </c>
      <c r="R7" s="127">
        <v>39800</v>
      </c>
      <c r="S7" s="127">
        <v>182227</v>
      </c>
      <c r="T7" s="130">
        <v>1536524</v>
      </c>
    </row>
    <row r="8" spans="1:20" ht="12.75" x14ac:dyDescent="0.2">
      <c r="A8" s="126" t="s">
        <v>194</v>
      </c>
      <c r="B8" s="126" t="s">
        <v>69</v>
      </c>
      <c r="C8" s="127">
        <v>95415</v>
      </c>
      <c r="D8" s="127">
        <v>14714</v>
      </c>
      <c r="E8" s="127">
        <v>11722</v>
      </c>
      <c r="F8" s="127">
        <v>11556</v>
      </c>
      <c r="G8" s="127">
        <v>30296</v>
      </c>
      <c r="H8" s="128">
        <v>163703</v>
      </c>
      <c r="I8" s="127">
        <v>927263</v>
      </c>
      <c r="J8" s="127">
        <v>142411</v>
      </c>
      <c r="K8" s="127">
        <v>113464</v>
      </c>
      <c r="L8" s="127">
        <v>111998</v>
      </c>
      <c r="M8" s="127">
        <v>293765</v>
      </c>
      <c r="N8" s="129">
        <v>1588901</v>
      </c>
      <c r="O8" s="127">
        <v>1022678</v>
      </c>
      <c r="P8" s="127">
        <v>157125</v>
      </c>
      <c r="Q8" s="127">
        <v>125186</v>
      </c>
      <c r="R8" s="127">
        <v>123554</v>
      </c>
      <c r="S8" s="127">
        <v>324061</v>
      </c>
      <c r="T8" s="130">
        <v>1752604</v>
      </c>
    </row>
    <row r="9" spans="1:20" ht="12.75" x14ac:dyDescent="0.2">
      <c r="A9" s="126" t="s">
        <v>195</v>
      </c>
      <c r="B9" s="126" t="s">
        <v>70</v>
      </c>
      <c r="C9" s="127">
        <v>133559</v>
      </c>
      <c r="D9" s="127">
        <v>34252</v>
      </c>
      <c r="E9" s="127">
        <v>17619</v>
      </c>
      <c r="F9" s="127">
        <v>4636</v>
      </c>
      <c r="G9" s="127">
        <v>14807</v>
      </c>
      <c r="H9" s="128">
        <v>204873</v>
      </c>
      <c r="I9" s="127">
        <v>1560712</v>
      </c>
      <c r="J9" s="127">
        <v>407878</v>
      </c>
      <c r="K9" s="127">
        <v>208134</v>
      </c>
      <c r="L9" s="127">
        <v>54314</v>
      </c>
      <c r="M9" s="127">
        <v>174424</v>
      </c>
      <c r="N9" s="129">
        <v>2405462</v>
      </c>
      <c r="O9" s="127">
        <v>1694271</v>
      </c>
      <c r="P9" s="127">
        <v>442130</v>
      </c>
      <c r="Q9" s="127">
        <v>225753</v>
      </c>
      <c r="R9" s="127">
        <v>58950</v>
      </c>
      <c r="S9" s="127">
        <v>189231</v>
      </c>
      <c r="T9" s="130">
        <v>2610335</v>
      </c>
    </row>
    <row r="10" spans="1:20" ht="12.75" x14ac:dyDescent="0.2">
      <c r="A10" s="126" t="s">
        <v>196</v>
      </c>
      <c r="B10" s="126" t="s">
        <v>71</v>
      </c>
      <c r="C10" s="127">
        <v>389413</v>
      </c>
      <c r="D10" s="127">
        <v>92394</v>
      </c>
      <c r="E10" s="127">
        <v>94298</v>
      </c>
      <c r="F10" s="127">
        <v>17135</v>
      </c>
      <c r="G10" s="127">
        <v>108481</v>
      </c>
      <c r="H10" s="128">
        <v>701721</v>
      </c>
      <c r="I10" s="127">
        <v>1121907</v>
      </c>
      <c r="J10" s="127">
        <v>268493</v>
      </c>
      <c r="K10" s="127">
        <v>272742</v>
      </c>
      <c r="L10" s="127">
        <v>49460</v>
      </c>
      <c r="M10" s="127">
        <v>312910</v>
      </c>
      <c r="N10" s="129">
        <v>2025512</v>
      </c>
      <c r="O10" s="127">
        <v>1511320</v>
      </c>
      <c r="P10" s="127">
        <v>360887</v>
      </c>
      <c r="Q10" s="127">
        <v>367040</v>
      </c>
      <c r="R10" s="127">
        <v>66595</v>
      </c>
      <c r="S10" s="127">
        <v>421391</v>
      </c>
      <c r="T10" s="130">
        <v>2727233</v>
      </c>
    </row>
    <row r="11" spans="1:20" ht="12.75" x14ac:dyDescent="0.2">
      <c r="A11" s="126" t="s">
        <v>197</v>
      </c>
      <c r="B11" s="126" t="s">
        <v>72</v>
      </c>
      <c r="C11" s="127">
        <v>48326</v>
      </c>
      <c r="D11" s="127">
        <v>12946</v>
      </c>
      <c r="E11" s="127">
        <v>5411</v>
      </c>
      <c r="F11" s="127">
        <v>2947</v>
      </c>
      <c r="G11" s="127">
        <v>9390</v>
      </c>
      <c r="H11" s="128">
        <v>79020</v>
      </c>
      <c r="I11" s="127">
        <v>1185852</v>
      </c>
      <c r="J11" s="127">
        <v>316990</v>
      </c>
      <c r="K11" s="127">
        <v>133113</v>
      </c>
      <c r="L11" s="127">
        <v>71952</v>
      </c>
      <c r="M11" s="127">
        <v>231151</v>
      </c>
      <c r="N11" s="129">
        <v>1939058</v>
      </c>
      <c r="O11" s="127">
        <v>1234178</v>
      </c>
      <c r="P11" s="127">
        <v>329936</v>
      </c>
      <c r="Q11" s="127">
        <v>138524</v>
      </c>
      <c r="R11" s="127">
        <v>74899</v>
      </c>
      <c r="S11" s="127">
        <v>240541</v>
      </c>
      <c r="T11" s="130">
        <v>2018078</v>
      </c>
    </row>
    <row r="12" spans="1:20" ht="25.5" x14ac:dyDescent="0.2">
      <c r="A12" s="126" t="s">
        <v>198</v>
      </c>
      <c r="B12" s="126" t="s">
        <v>73</v>
      </c>
      <c r="C12" s="127">
        <v>258162</v>
      </c>
      <c r="D12" s="127">
        <v>191927</v>
      </c>
      <c r="E12" s="127">
        <v>76943</v>
      </c>
      <c r="F12" s="127">
        <v>15729</v>
      </c>
      <c r="G12" s="127">
        <v>54808</v>
      </c>
      <c r="H12" s="128">
        <v>597569</v>
      </c>
      <c r="I12" s="127">
        <v>1036793</v>
      </c>
      <c r="J12" s="127">
        <v>764218</v>
      </c>
      <c r="K12" s="127">
        <v>307876</v>
      </c>
      <c r="L12" s="127">
        <v>63236</v>
      </c>
      <c r="M12" s="127">
        <v>221714</v>
      </c>
      <c r="N12" s="129">
        <v>2393837</v>
      </c>
      <c r="O12" s="127">
        <v>1294955</v>
      </c>
      <c r="P12" s="127">
        <v>956145</v>
      </c>
      <c r="Q12" s="127">
        <v>384819</v>
      </c>
      <c r="R12" s="127">
        <v>78965</v>
      </c>
      <c r="S12" s="127">
        <v>276522</v>
      </c>
      <c r="T12" s="130">
        <v>2991406</v>
      </c>
    </row>
    <row r="13" spans="1:20" ht="12.75" x14ac:dyDescent="0.2">
      <c r="A13" s="126" t="s">
        <v>199</v>
      </c>
      <c r="B13" s="126" t="s">
        <v>75</v>
      </c>
      <c r="C13" s="127">
        <v>45305</v>
      </c>
      <c r="D13" s="127">
        <v>150840</v>
      </c>
      <c r="E13" s="127">
        <v>33091</v>
      </c>
      <c r="F13" s="127">
        <v>4918</v>
      </c>
      <c r="G13" s="127">
        <v>76802</v>
      </c>
      <c r="H13" s="128">
        <v>310956</v>
      </c>
      <c r="I13" s="127">
        <v>51537</v>
      </c>
      <c r="J13" s="127">
        <v>171060</v>
      </c>
      <c r="K13" s="127">
        <v>37434</v>
      </c>
      <c r="L13" s="127">
        <v>5540</v>
      </c>
      <c r="M13" s="127">
        <v>86952</v>
      </c>
      <c r="N13" s="129">
        <v>352523</v>
      </c>
      <c r="O13" s="127">
        <v>96842</v>
      </c>
      <c r="P13" s="127">
        <v>321900</v>
      </c>
      <c r="Q13" s="127">
        <v>70525</v>
      </c>
      <c r="R13" s="127">
        <v>10458</v>
      </c>
      <c r="S13" s="127">
        <v>163754</v>
      </c>
      <c r="T13" s="130">
        <v>663479</v>
      </c>
    </row>
    <row r="14" spans="1:20" ht="12.75" x14ac:dyDescent="0.2">
      <c r="A14" s="126" t="s">
        <v>200</v>
      </c>
      <c r="B14" s="126" t="s">
        <v>76</v>
      </c>
      <c r="C14" s="127">
        <v>20804</v>
      </c>
      <c r="D14" s="127">
        <v>39607</v>
      </c>
      <c r="E14" s="127">
        <v>6641</v>
      </c>
      <c r="F14" s="127">
        <v>2948</v>
      </c>
      <c r="G14" s="127">
        <v>20547</v>
      </c>
      <c r="H14" s="128">
        <v>90547</v>
      </c>
      <c r="I14" s="127">
        <v>164856</v>
      </c>
      <c r="J14" s="127">
        <v>314418</v>
      </c>
      <c r="K14" s="127">
        <v>52533</v>
      </c>
      <c r="L14" s="127">
        <v>23163</v>
      </c>
      <c r="M14" s="127">
        <v>162761</v>
      </c>
      <c r="N14" s="129">
        <v>717731</v>
      </c>
      <c r="O14" s="127">
        <v>185660</v>
      </c>
      <c r="P14" s="127">
        <v>354025</v>
      </c>
      <c r="Q14" s="127">
        <v>59174</v>
      </c>
      <c r="R14" s="127">
        <v>26111</v>
      </c>
      <c r="S14" s="127">
        <v>183308</v>
      </c>
      <c r="T14" s="130">
        <v>808278</v>
      </c>
    </row>
    <row r="15" spans="1:20" ht="12.75" x14ac:dyDescent="0.2">
      <c r="A15" s="126" t="s">
        <v>201</v>
      </c>
      <c r="B15" s="126" t="s">
        <v>77</v>
      </c>
      <c r="C15" s="127">
        <v>36534</v>
      </c>
      <c r="D15" s="127">
        <v>167402</v>
      </c>
      <c r="E15" s="127">
        <v>33866</v>
      </c>
      <c r="F15" s="127">
        <v>5406</v>
      </c>
      <c r="G15" s="127">
        <v>73181</v>
      </c>
      <c r="H15" s="128">
        <v>316389</v>
      </c>
      <c r="I15" s="127">
        <v>74679</v>
      </c>
      <c r="J15" s="127">
        <v>340625</v>
      </c>
      <c r="K15" s="127">
        <v>68800</v>
      </c>
      <c r="L15" s="127">
        <v>10925</v>
      </c>
      <c r="M15" s="127">
        <v>149572</v>
      </c>
      <c r="N15" s="129">
        <v>644601</v>
      </c>
      <c r="O15" s="127">
        <v>111213</v>
      </c>
      <c r="P15" s="127">
        <v>508027</v>
      </c>
      <c r="Q15" s="127">
        <v>102666</v>
      </c>
      <c r="R15" s="127">
        <v>16331</v>
      </c>
      <c r="S15" s="127">
        <v>222753</v>
      </c>
      <c r="T15" s="130">
        <v>960990</v>
      </c>
    </row>
    <row r="16" spans="1:20" ht="12.75" x14ac:dyDescent="0.2">
      <c r="A16" s="126" t="s">
        <v>202</v>
      </c>
      <c r="B16" s="126" t="s">
        <v>78</v>
      </c>
      <c r="C16" s="127">
        <v>50501</v>
      </c>
      <c r="D16" s="127">
        <v>103147</v>
      </c>
      <c r="E16" s="127">
        <v>15104</v>
      </c>
      <c r="F16" s="127">
        <v>3147</v>
      </c>
      <c r="G16" s="127">
        <v>47599</v>
      </c>
      <c r="H16" s="128">
        <v>219498</v>
      </c>
      <c r="I16" s="127">
        <v>260714</v>
      </c>
      <c r="J16" s="127">
        <v>533901</v>
      </c>
      <c r="K16" s="127">
        <v>78079</v>
      </c>
      <c r="L16" s="127">
        <v>16191</v>
      </c>
      <c r="M16" s="127">
        <v>246505</v>
      </c>
      <c r="N16" s="129">
        <v>1135390</v>
      </c>
      <c r="O16" s="127">
        <v>311215</v>
      </c>
      <c r="P16" s="127">
        <v>637048</v>
      </c>
      <c r="Q16" s="127">
        <v>93183</v>
      </c>
      <c r="R16" s="127">
        <v>19338</v>
      </c>
      <c r="S16" s="127">
        <v>294104</v>
      </c>
      <c r="T16" s="130">
        <v>1354888</v>
      </c>
    </row>
    <row r="17" spans="1:20" ht="12.75" x14ac:dyDescent="0.2">
      <c r="A17" s="126" t="s">
        <v>203</v>
      </c>
      <c r="B17" s="126" t="s">
        <v>74</v>
      </c>
      <c r="C17" s="127">
        <v>74278</v>
      </c>
      <c r="D17" s="127">
        <v>385069</v>
      </c>
      <c r="E17" s="127">
        <v>26374</v>
      </c>
      <c r="F17" s="127">
        <v>9096</v>
      </c>
      <c r="G17" s="127">
        <v>153627</v>
      </c>
      <c r="H17" s="128">
        <v>648444</v>
      </c>
      <c r="I17" s="127">
        <v>136775</v>
      </c>
      <c r="J17" s="127">
        <v>708245</v>
      </c>
      <c r="K17" s="127">
        <v>48430</v>
      </c>
      <c r="L17" s="127">
        <v>16625</v>
      </c>
      <c r="M17" s="127">
        <v>281856</v>
      </c>
      <c r="N17" s="129">
        <v>1191931</v>
      </c>
      <c r="O17" s="127">
        <v>211053</v>
      </c>
      <c r="P17" s="127">
        <v>1093314</v>
      </c>
      <c r="Q17" s="127">
        <v>74804</v>
      </c>
      <c r="R17" s="127">
        <v>25721</v>
      </c>
      <c r="S17" s="127">
        <v>435483</v>
      </c>
      <c r="T17" s="130">
        <v>1840375</v>
      </c>
    </row>
    <row r="18" spans="1:20" ht="12.75" x14ac:dyDescent="0.2">
      <c r="A18" s="126" t="s">
        <v>204</v>
      </c>
      <c r="B18" s="126" t="s">
        <v>79</v>
      </c>
      <c r="C18" s="127">
        <v>4829</v>
      </c>
      <c r="D18" s="127">
        <v>91812</v>
      </c>
      <c r="E18" s="127">
        <v>53105</v>
      </c>
      <c r="F18" s="131">
        <v>327</v>
      </c>
      <c r="G18" s="127">
        <v>26704</v>
      </c>
      <c r="H18" s="128">
        <v>176777</v>
      </c>
      <c r="I18" s="127">
        <v>20543</v>
      </c>
      <c r="J18" s="127">
        <v>385365</v>
      </c>
      <c r="K18" s="127">
        <v>218351</v>
      </c>
      <c r="L18" s="127">
        <v>1371</v>
      </c>
      <c r="M18" s="127">
        <v>110417</v>
      </c>
      <c r="N18" s="129">
        <v>736047</v>
      </c>
      <c r="O18" s="127">
        <v>25372</v>
      </c>
      <c r="P18" s="127">
        <v>477177</v>
      </c>
      <c r="Q18" s="127">
        <v>271456</v>
      </c>
      <c r="R18" s="127">
        <v>1698</v>
      </c>
      <c r="S18" s="127">
        <v>137121</v>
      </c>
      <c r="T18" s="130">
        <v>912824</v>
      </c>
    </row>
    <row r="19" spans="1:20" ht="12.75" x14ac:dyDescent="0.2">
      <c r="A19" s="126" t="s">
        <v>205</v>
      </c>
      <c r="B19" s="126" t="s">
        <v>3</v>
      </c>
      <c r="C19" s="127">
        <v>477467</v>
      </c>
      <c r="D19" s="127">
        <v>7152</v>
      </c>
      <c r="E19" s="127">
        <v>19308</v>
      </c>
      <c r="F19" s="131">
        <v>536</v>
      </c>
      <c r="G19" s="127">
        <v>52256</v>
      </c>
      <c r="H19" s="128">
        <v>556719</v>
      </c>
      <c r="I19" s="127">
        <v>469336</v>
      </c>
      <c r="J19" s="127">
        <v>6849</v>
      </c>
      <c r="K19" s="127">
        <v>18755</v>
      </c>
      <c r="L19" s="131">
        <v>537</v>
      </c>
      <c r="M19" s="127">
        <v>50962</v>
      </c>
      <c r="N19" s="129">
        <v>546439</v>
      </c>
      <c r="O19" s="127">
        <v>946803</v>
      </c>
      <c r="P19" s="127">
        <v>14001</v>
      </c>
      <c r="Q19" s="127">
        <v>38063</v>
      </c>
      <c r="R19" s="127">
        <v>1073</v>
      </c>
      <c r="S19" s="127">
        <v>103218</v>
      </c>
      <c r="T19" s="130">
        <v>1103158</v>
      </c>
    </row>
    <row r="20" spans="1:20" ht="12.75" x14ac:dyDescent="0.2">
      <c r="A20" s="126" t="s">
        <v>206</v>
      </c>
      <c r="B20" s="126" t="s">
        <v>4</v>
      </c>
      <c r="C20" s="127">
        <v>10008</v>
      </c>
      <c r="D20" s="127">
        <v>100390</v>
      </c>
      <c r="E20" s="131">
        <v>975</v>
      </c>
      <c r="F20" s="127">
        <v>83623</v>
      </c>
      <c r="G20" s="127">
        <v>21447</v>
      </c>
      <c r="H20" s="128">
        <v>216443</v>
      </c>
      <c r="I20" s="127">
        <v>26035</v>
      </c>
      <c r="J20" s="127">
        <v>258936</v>
      </c>
      <c r="K20" s="127">
        <v>2590</v>
      </c>
      <c r="L20" s="127">
        <v>212981</v>
      </c>
      <c r="M20" s="127">
        <v>55542</v>
      </c>
      <c r="N20" s="129">
        <v>556084</v>
      </c>
      <c r="O20" s="127">
        <v>36043</v>
      </c>
      <c r="P20" s="127">
        <v>359326</v>
      </c>
      <c r="Q20" s="127">
        <v>3565</v>
      </c>
      <c r="R20" s="127">
        <v>296604</v>
      </c>
      <c r="S20" s="127">
        <v>76989</v>
      </c>
      <c r="T20" s="130">
        <v>772527</v>
      </c>
    </row>
    <row r="21" spans="1:20" ht="12.75" x14ac:dyDescent="0.2">
      <c r="A21" s="126" t="s">
        <v>207</v>
      </c>
      <c r="B21" s="126" t="s">
        <v>5</v>
      </c>
      <c r="C21" s="127">
        <v>27105</v>
      </c>
      <c r="D21" s="127">
        <v>177853</v>
      </c>
      <c r="E21" s="127">
        <v>1111</v>
      </c>
      <c r="F21" s="127">
        <v>183903</v>
      </c>
      <c r="G21" s="127">
        <v>50082</v>
      </c>
      <c r="H21" s="128">
        <v>440054</v>
      </c>
      <c r="I21" s="127">
        <v>49650</v>
      </c>
      <c r="J21" s="127">
        <v>325985</v>
      </c>
      <c r="K21" s="127">
        <v>2035</v>
      </c>
      <c r="L21" s="127">
        <v>333996</v>
      </c>
      <c r="M21" s="127">
        <v>91287</v>
      </c>
      <c r="N21" s="129">
        <v>802953</v>
      </c>
      <c r="O21" s="127">
        <v>76755</v>
      </c>
      <c r="P21" s="127">
        <v>503838</v>
      </c>
      <c r="Q21" s="127">
        <v>3146</v>
      </c>
      <c r="R21" s="127">
        <v>517899</v>
      </c>
      <c r="S21" s="127">
        <v>141369</v>
      </c>
      <c r="T21" s="130">
        <v>1243007</v>
      </c>
    </row>
    <row r="22" spans="1:20" ht="12.75" x14ac:dyDescent="0.2">
      <c r="A22" s="126" t="s">
        <v>208</v>
      </c>
      <c r="B22" s="126" t="s">
        <v>8</v>
      </c>
      <c r="C22" s="131">
        <v>271</v>
      </c>
      <c r="D22" s="131">
        <v>765</v>
      </c>
      <c r="E22" s="131">
        <v>688</v>
      </c>
      <c r="F22" s="127">
        <v>96626</v>
      </c>
      <c r="G22" s="127">
        <v>54528</v>
      </c>
      <c r="H22" s="128">
        <v>152878</v>
      </c>
      <c r="I22" s="131">
        <v>853</v>
      </c>
      <c r="J22" s="127">
        <v>2557</v>
      </c>
      <c r="K22" s="127">
        <v>2211</v>
      </c>
      <c r="L22" s="127">
        <v>315542</v>
      </c>
      <c r="M22" s="127">
        <v>178177</v>
      </c>
      <c r="N22" s="129">
        <v>499340</v>
      </c>
      <c r="O22" s="127">
        <v>1124</v>
      </c>
      <c r="P22" s="127">
        <v>3322</v>
      </c>
      <c r="Q22" s="127">
        <v>2899</v>
      </c>
      <c r="R22" s="127">
        <v>412168</v>
      </c>
      <c r="S22" s="127">
        <v>232705</v>
      </c>
      <c r="T22" s="130">
        <v>652218</v>
      </c>
    </row>
    <row r="23" spans="1:20" ht="12.75" x14ac:dyDescent="0.2">
      <c r="A23" s="126" t="s">
        <v>209</v>
      </c>
      <c r="B23" s="126" t="s">
        <v>9</v>
      </c>
      <c r="C23" s="127">
        <v>1706</v>
      </c>
      <c r="D23" s="127">
        <v>136572</v>
      </c>
      <c r="E23" s="131">
        <v>451</v>
      </c>
      <c r="F23" s="131">
        <v>233</v>
      </c>
      <c r="G23" s="127">
        <v>14847</v>
      </c>
      <c r="H23" s="128">
        <v>153809</v>
      </c>
      <c r="I23" s="127">
        <v>4455</v>
      </c>
      <c r="J23" s="127">
        <v>370943</v>
      </c>
      <c r="K23" s="127">
        <v>1241</v>
      </c>
      <c r="L23" s="131">
        <v>645</v>
      </c>
      <c r="M23" s="127">
        <v>45105</v>
      </c>
      <c r="N23" s="129">
        <v>422389</v>
      </c>
      <c r="O23" s="127">
        <v>6161</v>
      </c>
      <c r="P23" s="127">
        <v>507515</v>
      </c>
      <c r="Q23" s="127">
        <v>1692</v>
      </c>
      <c r="R23" s="131">
        <v>878</v>
      </c>
      <c r="S23" s="127">
        <v>59952</v>
      </c>
      <c r="T23" s="130">
        <v>576198</v>
      </c>
    </row>
    <row r="24" spans="1:20" ht="12.75" x14ac:dyDescent="0.2">
      <c r="A24" s="126" t="s">
        <v>210</v>
      </c>
      <c r="B24" s="126" t="s">
        <v>10</v>
      </c>
      <c r="C24" s="127">
        <v>2912</v>
      </c>
      <c r="D24" s="127">
        <v>3421</v>
      </c>
      <c r="E24" s="127">
        <v>79848</v>
      </c>
      <c r="F24" s="127">
        <v>10863</v>
      </c>
      <c r="G24" s="127">
        <v>105855</v>
      </c>
      <c r="H24" s="128">
        <v>202899</v>
      </c>
      <c r="I24" s="127">
        <v>6671</v>
      </c>
      <c r="J24" s="127">
        <v>7464</v>
      </c>
      <c r="K24" s="127">
        <v>179354</v>
      </c>
      <c r="L24" s="127">
        <v>23999</v>
      </c>
      <c r="M24" s="127">
        <v>241918</v>
      </c>
      <c r="N24" s="129">
        <v>459406</v>
      </c>
      <c r="O24" s="127">
        <v>9583</v>
      </c>
      <c r="P24" s="127">
        <v>10885</v>
      </c>
      <c r="Q24" s="127">
        <v>259202</v>
      </c>
      <c r="R24" s="127">
        <v>34862</v>
      </c>
      <c r="S24" s="127">
        <v>347773</v>
      </c>
      <c r="T24" s="130">
        <v>662305</v>
      </c>
    </row>
    <row r="25" spans="1:20" ht="12.75" x14ac:dyDescent="0.2">
      <c r="A25" s="126" t="s">
        <v>211</v>
      </c>
      <c r="B25" s="126" t="s">
        <v>11</v>
      </c>
      <c r="C25" s="127">
        <v>3731</v>
      </c>
      <c r="D25" s="127">
        <v>1689</v>
      </c>
      <c r="E25" s="127">
        <v>44262</v>
      </c>
      <c r="F25" s="127">
        <v>1302</v>
      </c>
      <c r="G25" s="127">
        <v>106215</v>
      </c>
      <c r="H25" s="128">
        <v>157199</v>
      </c>
      <c r="I25" s="127">
        <v>7257</v>
      </c>
      <c r="J25" s="127">
        <v>3346</v>
      </c>
      <c r="K25" s="127">
        <v>87342</v>
      </c>
      <c r="L25" s="127">
        <v>2538</v>
      </c>
      <c r="M25" s="127">
        <v>209603</v>
      </c>
      <c r="N25" s="129">
        <v>310086</v>
      </c>
      <c r="O25" s="127">
        <v>10988</v>
      </c>
      <c r="P25" s="127">
        <v>5035</v>
      </c>
      <c r="Q25" s="127">
        <v>131604</v>
      </c>
      <c r="R25" s="127">
        <v>3840</v>
      </c>
      <c r="S25" s="127">
        <v>315818</v>
      </c>
      <c r="T25" s="130">
        <v>467285</v>
      </c>
    </row>
    <row r="26" spans="1:20" ht="12.75" x14ac:dyDescent="0.2">
      <c r="A26" s="126" t="s">
        <v>212</v>
      </c>
      <c r="B26" s="126" t="s">
        <v>12</v>
      </c>
      <c r="C26" s="131">
        <v>649</v>
      </c>
      <c r="D26" s="127">
        <v>1480</v>
      </c>
      <c r="E26" s="131">
        <v>354</v>
      </c>
      <c r="F26" s="127">
        <v>137556</v>
      </c>
      <c r="G26" s="127">
        <v>42853</v>
      </c>
      <c r="H26" s="128">
        <v>182892</v>
      </c>
      <c r="I26" s="127">
        <v>1406</v>
      </c>
      <c r="J26" s="127">
        <v>2993</v>
      </c>
      <c r="K26" s="131">
        <v>773</v>
      </c>
      <c r="L26" s="127">
        <v>294695</v>
      </c>
      <c r="M26" s="127">
        <v>92502</v>
      </c>
      <c r="N26" s="129">
        <v>392369</v>
      </c>
      <c r="O26" s="127">
        <v>2055</v>
      </c>
      <c r="P26" s="127">
        <v>4473</v>
      </c>
      <c r="Q26" s="127">
        <v>1127</v>
      </c>
      <c r="R26" s="127">
        <v>432251</v>
      </c>
      <c r="S26" s="127">
        <v>135355</v>
      </c>
      <c r="T26" s="130">
        <v>575261</v>
      </c>
    </row>
    <row r="27" spans="1:20" ht="12.75" x14ac:dyDescent="0.2">
      <c r="A27" s="126" t="s">
        <v>213</v>
      </c>
      <c r="B27" s="126" t="s">
        <v>13</v>
      </c>
      <c r="C27" s="127">
        <v>37149</v>
      </c>
      <c r="D27" s="131">
        <v>612</v>
      </c>
      <c r="E27" s="131">
        <v>549</v>
      </c>
      <c r="F27" s="131">
        <v>158</v>
      </c>
      <c r="G27" s="131">
        <v>821</v>
      </c>
      <c r="H27" s="128">
        <v>39289</v>
      </c>
      <c r="I27" s="127">
        <v>331444</v>
      </c>
      <c r="J27" s="127">
        <v>5519</v>
      </c>
      <c r="K27" s="127">
        <v>4962</v>
      </c>
      <c r="L27" s="127">
        <v>1443</v>
      </c>
      <c r="M27" s="127">
        <v>7363</v>
      </c>
      <c r="N27" s="129">
        <v>350731</v>
      </c>
      <c r="O27" s="127">
        <v>368593</v>
      </c>
      <c r="P27" s="127">
        <v>6131</v>
      </c>
      <c r="Q27" s="127">
        <v>5511</v>
      </c>
      <c r="R27" s="127">
        <v>1601</v>
      </c>
      <c r="S27" s="127">
        <v>8184</v>
      </c>
      <c r="T27" s="130">
        <v>390020</v>
      </c>
    </row>
    <row r="28" spans="1:20" ht="12.75" x14ac:dyDescent="0.2">
      <c r="A28" s="126" t="s">
        <v>214</v>
      </c>
      <c r="B28" s="126" t="s">
        <v>14</v>
      </c>
      <c r="C28" s="127">
        <v>294707</v>
      </c>
      <c r="D28" s="127">
        <v>9654</v>
      </c>
      <c r="E28" s="127">
        <v>17538</v>
      </c>
      <c r="F28" s="131">
        <v>571</v>
      </c>
      <c r="G28" s="127">
        <v>58598</v>
      </c>
      <c r="H28" s="128">
        <v>381068</v>
      </c>
      <c r="I28" s="127">
        <v>726926</v>
      </c>
      <c r="J28" s="127">
        <v>23631</v>
      </c>
      <c r="K28" s="127">
        <v>43375</v>
      </c>
      <c r="L28" s="127">
        <v>1380</v>
      </c>
      <c r="M28" s="127">
        <v>152911</v>
      </c>
      <c r="N28" s="129">
        <v>948223</v>
      </c>
      <c r="O28" s="127">
        <v>1021633</v>
      </c>
      <c r="P28" s="127">
        <v>33285</v>
      </c>
      <c r="Q28" s="127">
        <v>60913</v>
      </c>
      <c r="R28" s="127">
        <v>1951</v>
      </c>
      <c r="S28" s="127">
        <v>211509</v>
      </c>
      <c r="T28" s="130">
        <v>1329291</v>
      </c>
    </row>
    <row r="29" spans="1:20" ht="12.75" x14ac:dyDescent="0.2">
      <c r="A29" s="126" t="s">
        <v>215</v>
      </c>
      <c r="B29" s="126" t="s">
        <v>15</v>
      </c>
      <c r="C29" s="127">
        <v>1731</v>
      </c>
      <c r="D29" s="127">
        <v>2830</v>
      </c>
      <c r="E29" s="131">
        <v>259</v>
      </c>
      <c r="F29" s="127">
        <v>53557</v>
      </c>
      <c r="G29" s="127">
        <v>41481</v>
      </c>
      <c r="H29" s="128">
        <v>99858</v>
      </c>
      <c r="I29" s="127">
        <v>5517</v>
      </c>
      <c r="J29" s="127">
        <v>9140</v>
      </c>
      <c r="K29" s="131">
        <v>869</v>
      </c>
      <c r="L29" s="127">
        <v>170703</v>
      </c>
      <c r="M29" s="127">
        <v>132884</v>
      </c>
      <c r="N29" s="129">
        <v>319113</v>
      </c>
      <c r="O29" s="127">
        <v>7248</v>
      </c>
      <c r="P29" s="127">
        <v>11970</v>
      </c>
      <c r="Q29" s="127">
        <v>1128</v>
      </c>
      <c r="R29" s="127">
        <v>224260</v>
      </c>
      <c r="S29" s="127">
        <v>174365</v>
      </c>
      <c r="T29" s="130">
        <v>418971</v>
      </c>
    </row>
    <row r="30" spans="1:20" ht="12.75" x14ac:dyDescent="0.2">
      <c r="A30" s="126" t="s">
        <v>216</v>
      </c>
      <c r="B30" s="126" t="s">
        <v>16</v>
      </c>
      <c r="C30" s="127">
        <v>1990</v>
      </c>
      <c r="D30" s="127">
        <v>88567</v>
      </c>
      <c r="E30" s="131">
        <v>633</v>
      </c>
      <c r="F30" s="131">
        <v>202</v>
      </c>
      <c r="G30" s="127">
        <v>14555</v>
      </c>
      <c r="H30" s="128">
        <v>105947</v>
      </c>
      <c r="I30" s="127">
        <v>6573</v>
      </c>
      <c r="J30" s="127">
        <v>295687</v>
      </c>
      <c r="K30" s="127">
        <v>2062</v>
      </c>
      <c r="L30" s="131">
        <v>668</v>
      </c>
      <c r="M30" s="127">
        <v>48939</v>
      </c>
      <c r="N30" s="129">
        <v>353929</v>
      </c>
      <c r="O30" s="127">
        <v>8563</v>
      </c>
      <c r="P30" s="127">
        <v>384254</v>
      </c>
      <c r="Q30" s="127">
        <v>2695</v>
      </c>
      <c r="R30" s="131">
        <v>870</v>
      </c>
      <c r="S30" s="127">
        <v>63494</v>
      </c>
      <c r="T30" s="130">
        <v>459876</v>
      </c>
    </row>
    <row r="31" spans="1:20" ht="12.75" x14ac:dyDescent="0.2">
      <c r="A31" s="126" t="s">
        <v>217</v>
      </c>
      <c r="B31" s="126" t="s">
        <v>17</v>
      </c>
      <c r="C31" s="127">
        <v>5296</v>
      </c>
      <c r="D31" s="127">
        <v>3296</v>
      </c>
      <c r="E31" s="127">
        <v>133155</v>
      </c>
      <c r="F31" s="127">
        <v>1587</v>
      </c>
      <c r="G31" s="127">
        <v>151642</v>
      </c>
      <c r="H31" s="128">
        <v>294976</v>
      </c>
      <c r="I31" s="127">
        <v>8359</v>
      </c>
      <c r="J31" s="127">
        <v>7303</v>
      </c>
      <c r="K31" s="127">
        <v>220567</v>
      </c>
      <c r="L31" s="127">
        <v>2569</v>
      </c>
      <c r="M31" s="127">
        <v>244198</v>
      </c>
      <c r="N31" s="129">
        <v>482996</v>
      </c>
      <c r="O31" s="127">
        <v>13655</v>
      </c>
      <c r="P31" s="127">
        <v>10599</v>
      </c>
      <c r="Q31" s="127">
        <v>353722</v>
      </c>
      <c r="R31" s="127">
        <v>4156</v>
      </c>
      <c r="S31" s="127">
        <v>395840</v>
      </c>
      <c r="T31" s="130">
        <v>777972</v>
      </c>
    </row>
    <row r="32" spans="1:20" ht="12.75" x14ac:dyDescent="0.2">
      <c r="A32" s="126" t="s">
        <v>218</v>
      </c>
      <c r="B32" s="126" t="s">
        <v>18</v>
      </c>
      <c r="C32" s="127">
        <v>3878</v>
      </c>
      <c r="D32" s="127">
        <v>134997</v>
      </c>
      <c r="E32" s="127">
        <v>1465</v>
      </c>
      <c r="F32" s="131">
        <v>222</v>
      </c>
      <c r="G32" s="127">
        <v>14083</v>
      </c>
      <c r="H32" s="128">
        <v>154645</v>
      </c>
      <c r="I32" s="127">
        <v>9101</v>
      </c>
      <c r="J32" s="127">
        <v>312495</v>
      </c>
      <c r="K32" s="127">
        <v>3356</v>
      </c>
      <c r="L32" s="131">
        <v>537</v>
      </c>
      <c r="M32" s="127">
        <v>32860</v>
      </c>
      <c r="N32" s="129">
        <v>358349</v>
      </c>
      <c r="O32" s="127">
        <v>12979</v>
      </c>
      <c r="P32" s="127">
        <v>447492</v>
      </c>
      <c r="Q32" s="127">
        <v>4821</v>
      </c>
      <c r="R32" s="131">
        <v>759</v>
      </c>
      <c r="S32" s="127">
        <v>46943</v>
      </c>
      <c r="T32" s="130">
        <v>512994</v>
      </c>
    </row>
    <row r="33" spans="1:20" ht="12.75" x14ac:dyDescent="0.2">
      <c r="A33" s="126" t="s">
        <v>219</v>
      </c>
      <c r="B33" s="126" t="s">
        <v>19</v>
      </c>
      <c r="C33" s="127">
        <v>1009</v>
      </c>
      <c r="D33" s="127">
        <v>1068</v>
      </c>
      <c r="E33" s="131">
        <v>578</v>
      </c>
      <c r="F33" s="127">
        <v>106408</v>
      </c>
      <c r="G33" s="127">
        <v>105356</v>
      </c>
      <c r="H33" s="128">
        <v>214419</v>
      </c>
      <c r="I33" s="127">
        <v>1955</v>
      </c>
      <c r="J33" s="127">
        <v>1870</v>
      </c>
      <c r="K33" s="127">
        <v>1028</v>
      </c>
      <c r="L33" s="127">
        <v>189250</v>
      </c>
      <c r="M33" s="127">
        <v>189887</v>
      </c>
      <c r="N33" s="129">
        <v>383990</v>
      </c>
      <c r="O33" s="127">
        <v>2964</v>
      </c>
      <c r="P33" s="127">
        <v>2938</v>
      </c>
      <c r="Q33" s="127">
        <v>1606</v>
      </c>
      <c r="R33" s="127">
        <v>295658</v>
      </c>
      <c r="S33" s="127">
        <v>295243</v>
      </c>
      <c r="T33" s="130">
        <v>598409</v>
      </c>
    </row>
    <row r="34" spans="1:20" ht="12.75" x14ac:dyDescent="0.2">
      <c r="A34" s="126" t="s">
        <v>220</v>
      </c>
      <c r="B34" s="126" t="s">
        <v>80</v>
      </c>
      <c r="C34" s="127">
        <v>37286</v>
      </c>
      <c r="D34" s="131">
        <v>929</v>
      </c>
      <c r="E34" s="131">
        <v>455</v>
      </c>
      <c r="F34" s="131">
        <v>106</v>
      </c>
      <c r="G34" s="127">
        <v>42266</v>
      </c>
      <c r="H34" s="128">
        <v>81042</v>
      </c>
      <c r="I34" s="127">
        <v>388731</v>
      </c>
      <c r="J34" s="127">
        <v>9784</v>
      </c>
      <c r="K34" s="127">
        <v>4579</v>
      </c>
      <c r="L34" s="131">
        <v>964</v>
      </c>
      <c r="M34" s="127">
        <v>445119</v>
      </c>
      <c r="N34" s="129">
        <v>849177</v>
      </c>
      <c r="O34" s="127">
        <v>426017</v>
      </c>
      <c r="P34" s="127">
        <v>10713</v>
      </c>
      <c r="Q34" s="127">
        <v>5034</v>
      </c>
      <c r="R34" s="127">
        <v>1070</v>
      </c>
      <c r="S34" s="127">
        <v>487385</v>
      </c>
      <c r="T34" s="130">
        <v>930219</v>
      </c>
    </row>
    <row r="35" spans="1:20" ht="12.75" x14ac:dyDescent="0.2">
      <c r="A35" s="126" t="s">
        <v>221</v>
      </c>
      <c r="B35" s="126" t="s">
        <v>20</v>
      </c>
      <c r="C35" s="127">
        <v>2754</v>
      </c>
      <c r="D35" s="127">
        <v>8255</v>
      </c>
      <c r="E35" s="131">
        <v>399</v>
      </c>
      <c r="F35" s="127">
        <v>86889</v>
      </c>
      <c r="G35" s="127">
        <v>51430</v>
      </c>
      <c r="H35" s="128">
        <v>149727</v>
      </c>
      <c r="I35" s="127">
        <v>6626</v>
      </c>
      <c r="J35" s="127">
        <v>21171</v>
      </c>
      <c r="K35" s="131">
        <v>978</v>
      </c>
      <c r="L35" s="127">
        <v>205737</v>
      </c>
      <c r="M35" s="127">
        <v>120006</v>
      </c>
      <c r="N35" s="129">
        <v>354518</v>
      </c>
      <c r="O35" s="127">
        <v>9380</v>
      </c>
      <c r="P35" s="127">
        <v>29426</v>
      </c>
      <c r="Q35" s="127">
        <v>1377</v>
      </c>
      <c r="R35" s="127">
        <v>292626</v>
      </c>
      <c r="S35" s="127">
        <v>171436</v>
      </c>
      <c r="T35" s="130">
        <v>504245</v>
      </c>
    </row>
    <row r="36" spans="1:20" ht="12.75" x14ac:dyDescent="0.2">
      <c r="A36" s="126" t="s">
        <v>222</v>
      </c>
      <c r="B36" s="126" t="s">
        <v>21</v>
      </c>
      <c r="C36" s="131">
        <v>602</v>
      </c>
      <c r="D36" s="127">
        <v>3114</v>
      </c>
      <c r="E36" s="127">
        <v>140561</v>
      </c>
      <c r="F36" s="127">
        <v>1145</v>
      </c>
      <c r="G36" s="127">
        <v>1678</v>
      </c>
      <c r="H36" s="128">
        <v>147100</v>
      </c>
      <c r="I36" s="127">
        <v>1098</v>
      </c>
      <c r="J36" s="127">
        <v>5634</v>
      </c>
      <c r="K36" s="127">
        <v>254351</v>
      </c>
      <c r="L36" s="127">
        <v>2087</v>
      </c>
      <c r="M36" s="127">
        <v>3045</v>
      </c>
      <c r="N36" s="129">
        <v>266215</v>
      </c>
      <c r="O36" s="127">
        <v>1700</v>
      </c>
      <c r="P36" s="127">
        <v>8748</v>
      </c>
      <c r="Q36" s="127">
        <v>394912</v>
      </c>
      <c r="R36" s="127">
        <v>3232</v>
      </c>
      <c r="S36" s="127">
        <v>4723</v>
      </c>
      <c r="T36" s="130">
        <v>413315</v>
      </c>
    </row>
    <row r="37" spans="1:20" ht="12.75" x14ac:dyDescent="0.2">
      <c r="A37" s="126" t="s">
        <v>223</v>
      </c>
      <c r="B37" s="126" t="s">
        <v>22</v>
      </c>
      <c r="C37" s="127">
        <v>6267</v>
      </c>
      <c r="D37" s="127">
        <v>335032</v>
      </c>
      <c r="E37" s="127">
        <v>4174</v>
      </c>
      <c r="F37" s="131">
        <v>474</v>
      </c>
      <c r="G37" s="127">
        <v>132304</v>
      </c>
      <c r="H37" s="128">
        <v>478251</v>
      </c>
      <c r="I37" s="127">
        <v>8148</v>
      </c>
      <c r="J37" s="127">
        <v>430827</v>
      </c>
      <c r="K37" s="127">
        <v>5377</v>
      </c>
      <c r="L37" s="131">
        <v>590</v>
      </c>
      <c r="M37" s="127">
        <v>172262</v>
      </c>
      <c r="N37" s="129">
        <v>617204</v>
      </c>
      <c r="O37" s="127">
        <v>14415</v>
      </c>
      <c r="P37" s="127">
        <v>765859</v>
      </c>
      <c r="Q37" s="127">
        <v>9551</v>
      </c>
      <c r="R37" s="127">
        <v>1064</v>
      </c>
      <c r="S37" s="127">
        <v>304566</v>
      </c>
      <c r="T37" s="130">
        <v>1095455</v>
      </c>
    </row>
    <row r="38" spans="1:20" ht="12.75" x14ac:dyDescent="0.2">
      <c r="A38" s="126" t="s">
        <v>224</v>
      </c>
      <c r="B38" s="126" t="s">
        <v>23</v>
      </c>
      <c r="C38" s="127">
        <v>4823</v>
      </c>
      <c r="D38" s="127">
        <v>2231</v>
      </c>
      <c r="E38" s="127">
        <v>4166</v>
      </c>
      <c r="F38" s="127">
        <v>114527</v>
      </c>
      <c r="G38" s="127">
        <v>170342</v>
      </c>
      <c r="H38" s="128">
        <v>296089</v>
      </c>
      <c r="I38" s="127">
        <v>11390</v>
      </c>
      <c r="J38" s="127">
        <v>5116</v>
      </c>
      <c r="K38" s="127">
        <v>9913</v>
      </c>
      <c r="L38" s="127">
        <v>269014</v>
      </c>
      <c r="M38" s="127">
        <v>403228</v>
      </c>
      <c r="N38" s="129">
        <v>698661</v>
      </c>
      <c r="O38" s="127">
        <v>16213</v>
      </c>
      <c r="P38" s="127">
        <v>7347</v>
      </c>
      <c r="Q38" s="127">
        <v>14079</v>
      </c>
      <c r="R38" s="127">
        <v>383541</v>
      </c>
      <c r="S38" s="127">
        <v>573570</v>
      </c>
      <c r="T38" s="130">
        <v>994750</v>
      </c>
    </row>
    <row r="39" spans="1:20" ht="12.75" x14ac:dyDescent="0.2">
      <c r="A39" s="126" t="s">
        <v>225</v>
      </c>
      <c r="B39" s="126" t="s">
        <v>24</v>
      </c>
      <c r="C39" s="127">
        <v>126415</v>
      </c>
      <c r="D39" s="127">
        <v>1693</v>
      </c>
      <c r="E39" s="127">
        <v>2332</v>
      </c>
      <c r="F39" s="131">
        <v>675</v>
      </c>
      <c r="G39" s="127">
        <v>17738</v>
      </c>
      <c r="H39" s="128">
        <v>148853</v>
      </c>
      <c r="I39" s="127">
        <v>358458</v>
      </c>
      <c r="J39" s="127">
        <v>4899</v>
      </c>
      <c r="K39" s="127">
        <v>6619</v>
      </c>
      <c r="L39" s="127">
        <v>1921</v>
      </c>
      <c r="M39" s="127">
        <v>49811</v>
      </c>
      <c r="N39" s="129">
        <v>421708</v>
      </c>
      <c r="O39" s="127">
        <v>484873</v>
      </c>
      <c r="P39" s="127">
        <v>6592</v>
      </c>
      <c r="Q39" s="127">
        <v>8951</v>
      </c>
      <c r="R39" s="127">
        <v>2596</v>
      </c>
      <c r="S39" s="127">
        <v>67549</v>
      </c>
      <c r="T39" s="130">
        <v>570561</v>
      </c>
    </row>
    <row r="40" spans="1:20" ht="12.75" x14ac:dyDescent="0.2">
      <c r="A40" s="126" t="s">
        <v>226</v>
      </c>
      <c r="B40" s="126" t="s">
        <v>25</v>
      </c>
      <c r="C40" s="127">
        <v>147460</v>
      </c>
      <c r="D40" s="127">
        <v>28042</v>
      </c>
      <c r="E40" s="127">
        <v>202081</v>
      </c>
      <c r="F40" s="127">
        <v>11139</v>
      </c>
      <c r="G40" s="127">
        <v>141415</v>
      </c>
      <c r="H40" s="128">
        <v>530137</v>
      </c>
      <c r="I40" s="127">
        <v>462098</v>
      </c>
      <c r="J40" s="127">
        <v>87337</v>
      </c>
      <c r="K40" s="127">
        <v>623497</v>
      </c>
      <c r="L40" s="127">
        <v>34715</v>
      </c>
      <c r="M40" s="127">
        <v>448806</v>
      </c>
      <c r="N40" s="129">
        <v>1656453</v>
      </c>
      <c r="O40" s="127">
        <v>609558</v>
      </c>
      <c r="P40" s="127">
        <v>115379</v>
      </c>
      <c r="Q40" s="127">
        <v>825578</v>
      </c>
      <c r="R40" s="127">
        <v>45854</v>
      </c>
      <c r="S40" s="127">
        <v>590221</v>
      </c>
      <c r="T40" s="130">
        <v>2186590</v>
      </c>
    </row>
    <row r="41" spans="1:20" ht="12.75" x14ac:dyDescent="0.2">
      <c r="A41" s="126" t="s">
        <v>227</v>
      </c>
      <c r="B41" s="126" t="s">
        <v>26</v>
      </c>
      <c r="C41" s="127">
        <v>2232</v>
      </c>
      <c r="D41" s="127">
        <v>3455</v>
      </c>
      <c r="E41" s="131">
        <v>713</v>
      </c>
      <c r="F41" s="127">
        <v>43458</v>
      </c>
      <c r="G41" s="127">
        <v>230182</v>
      </c>
      <c r="H41" s="128">
        <v>280040</v>
      </c>
      <c r="I41" s="127">
        <v>4199</v>
      </c>
      <c r="J41" s="127">
        <v>9493</v>
      </c>
      <c r="K41" s="127">
        <v>1297</v>
      </c>
      <c r="L41" s="127">
        <v>79201</v>
      </c>
      <c r="M41" s="127">
        <v>420097</v>
      </c>
      <c r="N41" s="129">
        <v>514287</v>
      </c>
      <c r="O41" s="127">
        <v>6431</v>
      </c>
      <c r="P41" s="127">
        <v>12948</v>
      </c>
      <c r="Q41" s="127">
        <v>2010</v>
      </c>
      <c r="R41" s="127">
        <v>122659</v>
      </c>
      <c r="S41" s="127">
        <v>650279</v>
      </c>
      <c r="T41" s="130">
        <v>794327</v>
      </c>
    </row>
    <row r="42" spans="1:20" ht="12.75" x14ac:dyDescent="0.2">
      <c r="A42" s="126" t="s">
        <v>228</v>
      </c>
      <c r="B42" s="126" t="s">
        <v>27</v>
      </c>
      <c r="C42" s="127">
        <v>4373</v>
      </c>
      <c r="D42" s="127">
        <v>6022</v>
      </c>
      <c r="E42" s="127">
        <v>37192</v>
      </c>
      <c r="F42" s="131">
        <v>903</v>
      </c>
      <c r="G42" s="127">
        <v>138420</v>
      </c>
      <c r="H42" s="128">
        <v>186910</v>
      </c>
      <c r="I42" s="127">
        <v>12492</v>
      </c>
      <c r="J42" s="127">
        <v>16352</v>
      </c>
      <c r="K42" s="127">
        <v>99794</v>
      </c>
      <c r="L42" s="127">
        <v>2457</v>
      </c>
      <c r="M42" s="127">
        <v>386116</v>
      </c>
      <c r="N42" s="129">
        <v>517211</v>
      </c>
      <c r="O42" s="127">
        <v>16865</v>
      </c>
      <c r="P42" s="127">
        <v>22374</v>
      </c>
      <c r="Q42" s="127">
        <v>136986</v>
      </c>
      <c r="R42" s="127">
        <v>3360</v>
      </c>
      <c r="S42" s="127">
        <v>524536</v>
      </c>
      <c r="T42" s="130">
        <v>704121</v>
      </c>
    </row>
    <row r="43" spans="1:20" ht="12.75" x14ac:dyDescent="0.2">
      <c r="A43" s="126" t="s">
        <v>229</v>
      </c>
      <c r="B43" s="126" t="s">
        <v>28</v>
      </c>
      <c r="C43" s="127">
        <v>1055</v>
      </c>
      <c r="D43" s="131">
        <v>599</v>
      </c>
      <c r="E43" s="127">
        <v>37725</v>
      </c>
      <c r="F43" s="131">
        <v>354</v>
      </c>
      <c r="G43" s="127">
        <v>44980</v>
      </c>
      <c r="H43" s="128">
        <v>84713</v>
      </c>
      <c r="I43" s="127">
        <v>3807</v>
      </c>
      <c r="J43" s="127">
        <v>2089</v>
      </c>
      <c r="K43" s="127">
        <v>130899</v>
      </c>
      <c r="L43" s="127">
        <v>1271</v>
      </c>
      <c r="M43" s="127">
        <v>155184</v>
      </c>
      <c r="N43" s="129">
        <v>293250</v>
      </c>
      <c r="O43" s="127">
        <v>4862</v>
      </c>
      <c r="P43" s="127">
        <v>2688</v>
      </c>
      <c r="Q43" s="127">
        <v>168624</v>
      </c>
      <c r="R43" s="127">
        <v>1625</v>
      </c>
      <c r="S43" s="127">
        <v>200164</v>
      </c>
      <c r="T43" s="130">
        <v>377963</v>
      </c>
    </row>
    <row r="44" spans="1:20" ht="12.75" x14ac:dyDescent="0.2">
      <c r="A44" s="126" t="s">
        <v>230</v>
      </c>
      <c r="B44" s="126" t="s">
        <v>29</v>
      </c>
      <c r="C44" s="127">
        <v>17678</v>
      </c>
      <c r="D44" s="127">
        <v>9060</v>
      </c>
      <c r="E44" s="127">
        <v>124905</v>
      </c>
      <c r="F44" s="127">
        <v>1777</v>
      </c>
      <c r="G44" s="127">
        <v>230185</v>
      </c>
      <c r="H44" s="128">
        <v>383605</v>
      </c>
      <c r="I44" s="127">
        <v>23885</v>
      </c>
      <c r="J44" s="127">
        <v>13693</v>
      </c>
      <c r="K44" s="127">
        <v>161915</v>
      </c>
      <c r="L44" s="127">
        <v>2409</v>
      </c>
      <c r="M44" s="127">
        <v>300068</v>
      </c>
      <c r="N44" s="129">
        <v>501970</v>
      </c>
      <c r="O44" s="127">
        <v>41563</v>
      </c>
      <c r="P44" s="127">
        <v>22753</v>
      </c>
      <c r="Q44" s="127">
        <v>286820</v>
      </c>
      <c r="R44" s="127">
        <v>4186</v>
      </c>
      <c r="S44" s="127">
        <v>530253</v>
      </c>
      <c r="T44" s="130">
        <v>885575</v>
      </c>
    </row>
    <row r="45" spans="1:20" ht="12.75" x14ac:dyDescent="0.2">
      <c r="A45" s="126" t="s">
        <v>231</v>
      </c>
      <c r="B45" s="126" t="s">
        <v>30</v>
      </c>
      <c r="C45" s="127">
        <v>150760</v>
      </c>
      <c r="D45" s="127">
        <v>2194</v>
      </c>
      <c r="E45" s="127">
        <v>1915</v>
      </c>
      <c r="F45" s="131">
        <v>691</v>
      </c>
      <c r="G45" s="127">
        <v>18123</v>
      </c>
      <c r="H45" s="128">
        <v>173683</v>
      </c>
      <c r="I45" s="127">
        <v>715891</v>
      </c>
      <c r="J45" s="127">
        <v>10678</v>
      </c>
      <c r="K45" s="127">
        <v>9080</v>
      </c>
      <c r="L45" s="127">
        <v>3317</v>
      </c>
      <c r="M45" s="127">
        <v>85729</v>
      </c>
      <c r="N45" s="129">
        <v>824695</v>
      </c>
      <c r="O45" s="127">
        <v>866651</v>
      </c>
      <c r="P45" s="127">
        <v>12872</v>
      </c>
      <c r="Q45" s="127">
        <v>10995</v>
      </c>
      <c r="R45" s="127">
        <v>4008</v>
      </c>
      <c r="S45" s="127">
        <v>103852</v>
      </c>
      <c r="T45" s="130">
        <v>998378</v>
      </c>
    </row>
    <row r="46" spans="1:20" ht="12.75" x14ac:dyDescent="0.2">
      <c r="A46" s="126" t="s">
        <v>232</v>
      </c>
      <c r="B46" s="126" t="s">
        <v>31</v>
      </c>
      <c r="C46" s="127">
        <v>3363</v>
      </c>
      <c r="D46" s="127">
        <v>145306</v>
      </c>
      <c r="E46" s="127">
        <v>1051</v>
      </c>
      <c r="F46" s="131">
        <v>368</v>
      </c>
      <c r="G46" s="127">
        <v>9967</v>
      </c>
      <c r="H46" s="128">
        <v>160055</v>
      </c>
      <c r="I46" s="127">
        <v>5584</v>
      </c>
      <c r="J46" s="127">
        <v>245721</v>
      </c>
      <c r="K46" s="127">
        <v>1635</v>
      </c>
      <c r="L46" s="131">
        <v>621</v>
      </c>
      <c r="M46" s="127">
        <v>15546</v>
      </c>
      <c r="N46" s="129">
        <v>269107</v>
      </c>
      <c r="O46" s="127">
        <v>8947</v>
      </c>
      <c r="P46" s="127">
        <v>391027</v>
      </c>
      <c r="Q46" s="127">
        <v>2686</v>
      </c>
      <c r="R46" s="131">
        <v>989</v>
      </c>
      <c r="S46" s="127">
        <v>25513</v>
      </c>
      <c r="T46" s="130">
        <v>429162</v>
      </c>
    </row>
    <row r="47" spans="1:20" ht="12.75" x14ac:dyDescent="0.2">
      <c r="A47" s="126" t="s">
        <v>233</v>
      </c>
      <c r="B47" s="126" t="s">
        <v>32</v>
      </c>
      <c r="C47" s="131">
        <v>428</v>
      </c>
      <c r="D47" s="131">
        <v>539</v>
      </c>
      <c r="E47" s="131">
        <v>114</v>
      </c>
      <c r="F47" s="127">
        <v>49781</v>
      </c>
      <c r="G47" s="127">
        <v>45254</v>
      </c>
      <c r="H47" s="128">
        <v>96116</v>
      </c>
      <c r="I47" s="127">
        <v>1279</v>
      </c>
      <c r="J47" s="127">
        <v>1614</v>
      </c>
      <c r="K47" s="131">
        <v>316</v>
      </c>
      <c r="L47" s="127">
        <v>146338</v>
      </c>
      <c r="M47" s="127">
        <v>135009</v>
      </c>
      <c r="N47" s="129">
        <v>284556</v>
      </c>
      <c r="O47" s="127">
        <v>1707</v>
      </c>
      <c r="P47" s="127">
        <v>2153</v>
      </c>
      <c r="Q47" s="131">
        <v>430</v>
      </c>
      <c r="R47" s="127">
        <v>196119</v>
      </c>
      <c r="S47" s="127">
        <v>180263</v>
      </c>
      <c r="T47" s="130">
        <v>380672</v>
      </c>
    </row>
    <row r="48" spans="1:20" ht="12.75" x14ac:dyDescent="0.2">
      <c r="A48" s="126" t="s">
        <v>234</v>
      </c>
      <c r="B48" s="126" t="s">
        <v>33</v>
      </c>
      <c r="C48" s="127">
        <v>410091</v>
      </c>
      <c r="D48" s="127">
        <v>63822</v>
      </c>
      <c r="E48" s="127">
        <v>4545</v>
      </c>
      <c r="F48" s="127">
        <v>20304</v>
      </c>
      <c r="G48" s="127">
        <v>87119</v>
      </c>
      <c r="H48" s="128">
        <v>585881</v>
      </c>
      <c r="I48" s="127">
        <v>694047</v>
      </c>
      <c r="J48" s="127">
        <v>108727</v>
      </c>
      <c r="K48" s="127">
        <v>7830</v>
      </c>
      <c r="L48" s="127">
        <v>34032</v>
      </c>
      <c r="M48" s="127">
        <v>148450</v>
      </c>
      <c r="N48" s="129">
        <v>993086</v>
      </c>
      <c r="O48" s="127">
        <v>1104138</v>
      </c>
      <c r="P48" s="127">
        <v>172549</v>
      </c>
      <c r="Q48" s="127">
        <v>12375</v>
      </c>
      <c r="R48" s="127">
        <v>54336</v>
      </c>
      <c r="S48" s="127">
        <v>235569</v>
      </c>
      <c r="T48" s="130">
        <v>1578967</v>
      </c>
    </row>
    <row r="49" spans="1:20" ht="12.75" x14ac:dyDescent="0.2">
      <c r="A49" s="126" t="s">
        <v>235</v>
      </c>
      <c r="B49" s="126" t="s">
        <v>34</v>
      </c>
      <c r="C49" s="127">
        <v>3822</v>
      </c>
      <c r="D49" s="127">
        <v>61295</v>
      </c>
      <c r="E49" s="131">
        <v>635</v>
      </c>
      <c r="F49" s="127">
        <v>145652</v>
      </c>
      <c r="G49" s="127">
        <v>32664</v>
      </c>
      <c r="H49" s="128">
        <v>244068</v>
      </c>
      <c r="I49" s="127">
        <v>14169</v>
      </c>
      <c r="J49" s="127">
        <v>224255</v>
      </c>
      <c r="K49" s="127">
        <v>2341</v>
      </c>
      <c r="L49" s="127">
        <v>537951</v>
      </c>
      <c r="M49" s="127">
        <v>125974</v>
      </c>
      <c r="N49" s="129">
        <v>904690</v>
      </c>
      <c r="O49" s="127">
        <v>17991</v>
      </c>
      <c r="P49" s="127">
        <v>285550</v>
      </c>
      <c r="Q49" s="127">
        <v>2976</v>
      </c>
      <c r="R49" s="127">
        <v>683603</v>
      </c>
      <c r="S49" s="127">
        <v>158638</v>
      </c>
      <c r="T49" s="130">
        <v>1148758</v>
      </c>
    </row>
    <row r="50" spans="1:20" ht="12.75" x14ac:dyDescent="0.2">
      <c r="A50" s="126" t="s">
        <v>236</v>
      </c>
      <c r="B50" s="126" t="s">
        <v>35</v>
      </c>
      <c r="C50" s="127">
        <v>3487</v>
      </c>
      <c r="D50" s="127">
        <v>2863</v>
      </c>
      <c r="E50" s="127">
        <v>1760</v>
      </c>
      <c r="F50" s="127">
        <v>83371</v>
      </c>
      <c r="G50" s="127">
        <v>221119</v>
      </c>
      <c r="H50" s="128">
        <v>312600</v>
      </c>
      <c r="I50" s="127">
        <v>5205</v>
      </c>
      <c r="J50" s="127">
        <v>4485</v>
      </c>
      <c r="K50" s="127">
        <v>2687</v>
      </c>
      <c r="L50" s="127">
        <v>126993</v>
      </c>
      <c r="M50" s="127">
        <v>339408</v>
      </c>
      <c r="N50" s="129">
        <v>478778</v>
      </c>
      <c r="O50" s="127">
        <v>8692</v>
      </c>
      <c r="P50" s="127">
        <v>7348</v>
      </c>
      <c r="Q50" s="127">
        <v>4447</v>
      </c>
      <c r="R50" s="127">
        <v>210364</v>
      </c>
      <c r="S50" s="127">
        <v>560527</v>
      </c>
      <c r="T50" s="130">
        <v>791378</v>
      </c>
    </row>
    <row r="51" spans="1:20" ht="12.75" x14ac:dyDescent="0.2">
      <c r="A51" s="126" t="s">
        <v>237</v>
      </c>
      <c r="B51" s="126" t="s">
        <v>36</v>
      </c>
      <c r="C51" s="127">
        <v>10596</v>
      </c>
      <c r="D51" s="127">
        <v>26593</v>
      </c>
      <c r="E51" s="127">
        <v>1483</v>
      </c>
      <c r="F51" s="127">
        <v>273613</v>
      </c>
      <c r="G51" s="127">
        <v>5344</v>
      </c>
      <c r="H51" s="128">
        <v>317629</v>
      </c>
      <c r="I51" s="127">
        <v>20101</v>
      </c>
      <c r="J51" s="127">
        <v>50899</v>
      </c>
      <c r="K51" s="127">
        <v>2626</v>
      </c>
      <c r="L51" s="127">
        <v>484283</v>
      </c>
      <c r="M51" s="127">
        <v>9484</v>
      </c>
      <c r="N51" s="129">
        <v>567393</v>
      </c>
      <c r="O51" s="127">
        <v>30697</v>
      </c>
      <c r="P51" s="127">
        <v>77492</v>
      </c>
      <c r="Q51" s="127">
        <v>4109</v>
      </c>
      <c r="R51" s="127">
        <v>757896</v>
      </c>
      <c r="S51" s="127">
        <v>14828</v>
      </c>
      <c r="T51" s="130">
        <v>885022</v>
      </c>
    </row>
    <row r="52" spans="1:20" ht="12.75" x14ac:dyDescent="0.2">
      <c r="A52" s="126" t="s">
        <v>238</v>
      </c>
      <c r="B52" s="126" t="s">
        <v>37</v>
      </c>
      <c r="C52" s="127">
        <v>3309</v>
      </c>
      <c r="D52" s="127">
        <v>1500</v>
      </c>
      <c r="E52" s="127">
        <v>74878</v>
      </c>
      <c r="F52" s="131">
        <v>298</v>
      </c>
      <c r="G52" s="127">
        <v>82625</v>
      </c>
      <c r="H52" s="128">
        <v>162610</v>
      </c>
      <c r="I52" s="127">
        <v>8136</v>
      </c>
      <c r="J52" s="127">
        <v>3492</v>
      </c>
      <c r="K52" s="127">
        <v>186007</v>
      </c>
      <c r="L52" s="131">
        <v>807</v>
      </c>
      <c r="M52" s="127">
        <v>205035</v>
      </c>
      <c r="N52" s="129">
        <v>403477</v>
      </c>
      <c r="O52" s="127">
        <v>11445</v>
      </c>
      <c r="P52" s="127">
        <v>4992</v>
      </c>
      <c r="Q52" s="127">
        <v>260885</v>
      </c>
      <c r="R52" s="127">
        <v>1105</v>
      </c>
      <c r="S52" s="127">
        <v>287660</v>
      </c>
      <c r="T52" s="130">
        <v>566087</v>
      </c>
    </row>
    <row r="53" spans="1:20" ht="12.75" x14ac:dyDescent="0.2">
      <c r="A53" s="126" t="s">
        <v>239</v>
      </c>
      <c r="B53" s="126" t="s">
        <v>38</v>
      </c>
      <c r="C53" s="127">
        <v>2637</v>
      </c>
      <c r="D53" s="127">
        <v>2859</v>
      </c>
      <c r="E53" s="127">
        <v>65602</v>
      </c>
      <c r="F53" s="131">
        <v>407</v>
      </c>
      <c r="G53" s="127">
        <v>78686</v>
      </c>
      <c r="H53" s="128">
        <v>150191</v>
      </c>
      <c r="I53" s="127">
        <v>7311</v>
      </c>
      <c r="J53" s="127">
        <v>7134</v>
      </c>
      <c r="K53" s="127">
        <v>159188</v>
      </c>
      <c r="L53" s="131">
        <v>978</v>
      </c>
      <c r="M53" s="127">
        <v>201518</v>
      </c>
      <c r="N53" s="129">
        <v>376129</v>
      </c>
      <c r="O53" s="127">
        <v>9948</v>
      </c>
      <c r="P53" s="127">
        <v>9993</v>
      </c>
      <c r="Q53" s="127">
        <v>224790</v>
      </c>
      <c r="R53" s="127">
        <v>1385</v>
      </c>
      <c r="S53" s="127">
        <v>280204</v>
      </c>
      <c r="T53" s="130">
        <v>526320</v>
      </c>
    </row>
    <row r="54" spans="1:20" ht="12.75" x14ac:dyDescent="0.2">
      <c r="A54" s="126" t="s">
        <v>240</v>
      </c>
      <c r="B54" s="126" t="s">
        <v>39</v>
      </c>
      <c r="C54" s="127">
        <v>4664</v>
      </c>
      <c r="D54" s="127">
        <v>455805</v>
      </c>
      <c r="E54" s="127">
        <v>2115</v>
      </c>
      <c r="F54" s="131">
        <v>968</v>
      </c>
      <c r="G54" s="127">
        <v>108362</v>
      </c>
      <c r="H54" s="128">
        <v>571914</v>
      </c>
      <c r="I54" s="127">
        <v>4784</v>
      </c>
      <c r="J54" s="127">
        <v>481838</v>
      </c>
      <c r="K54" s="127">
        <v>2173</v>
      </c>
      <c r="L54" s="131">
        <v>952</v>
      </c>
      <c r="M54" s="127">
        <v>115662</v>
      </c>
      <c r="N54" s="129">
        <v>605409</v>
      </c>
      <c r="O54" s="127">
        <v>9448</v>
      </c>
      <c r="P54" s="127">
        <v>937643</v>
      </c>
      <c r="Q54" s="127">
        <v>4288</v>
      </c>
      <c r="R54" s="127">
        <v>1920</v>
      </c>
      <c r="S54" s="127">
        <v>224024</v>
      </c>
      <c r="T54" s="130">
        <v>1177323</v>
      </c>
    </row>
    <row r="55" spans="1:20" ht="25.5" x14ac:dyDescent="0.2">
      <c r="A55" s="126" t="s">
        <v>241</v>
      </c>
      <c r="B55" s="126" t="s">
        <v>81</v>
      </c>
      <c r="C55" s="127">
        <v>24026</v>
      </c>
      <c r="D55" s="127">
        <v>9506</v>
      </c>
      <c r="E55" s="127">
        <v>12685</v>
      </c>
      <c r="F55" s="127">
        <v>5175</v>
      </c>
      <c r="G55" s="127">
        <v>14262</v>
      </c>
      <c r="H55" s="128">
        <v>65654</v>
      </c>
      <c r="I55" s="127">
        <v>59324</v>
      </c>
      <c r="J55" s="127">
        <v>23955</v>
      </c>
      <c r="K55" s="127">
        <v>30195</v>
      </c>
      <c r="L55" s="127">
        <v>12628</v>
      </c>
      <c r="M55" s="127">
        <v>35622</v>
      </c>
      <c r="N55" s="129">
        <v>161724</v>
      </c>
      <c r="O55" s="127">
        <v>83350</v>
      </c>
      <c r="P55" s="127">
        <v>33461</v>
      </c>
      <c r="Q55" s="127">
        <v>42880</v>
      </c>
      <c r="R55" s="127">
        <v>17803</v>
      </c>
      <c r="S55" s="127">
        <v>49884</v>
      </c>
      <c r="T55" s="130">
        <v>227378</v>
      </c>
    </row>
    <row r="56" spans="1:20" ht="25.5" x14ac:dyDescent="0.2">
      <c r="A56" s="126" t="s">
        <v>242</v>
      </c>
      <c r="B56" s="126" t="s">
        <v>82</v>
      </c>
      <c r="C56" s="127">
        <v>65875</v>
      </c>
      <c r="D56" s="127">
        <v>10426</v>
      </c>
      <c r="E56" s="127">
        <v>8973</v>
      </c>
      <c r="F56" s="127">
        <v>5591</v>
      </c>
      <c r="G56" s="127">
        <v>31969</v>
      </c>
      <c r="H56" s="128">
        <v>122834</v>
      </c>
      <c r="I56" s="127">
        <v>170029</v>
      </c>
      <c r="J56" s="127">
        <v>25908</v>
      </c>
      <c r="K56" s="127">
        <v>22235</v>
      </c>
      <c r="L56" s="127">
        <v>13892</v>
      </c>
      <c r="M56" s="127">
        <v>78304</v>
      </c>
      <c r="N56" s="129">
        <v>310368</v>
      </c>
      <c r="O56" s="127">
        <v>235904</v>
      </c>
      <c r="P56" s="127">
        <v>36334</v>
      </c>
      <c r="Q56" s="127">
        <v>31208</v>
      </c>
      <c r="R56" s="127">
        <v>19483</v>
      </c>
      <c r="S56" s="127">
        <v>110273</v>
      </c>
      <c r="T56" s="130">
        <v>433202</v>
      </c>
    </row>
    <row r="57" spans="1:20" ht="12.75" x14ac:dyDescent="0.2">
      <c r="A57" s="126" t="s">
        <v>243</v>
      </c>
      <c r="B57" s="126" t="s">
        <v>83</v>
      </c>
      <c r="C57" s="127">
        <v>68261</v>
      </c>
      <c r="D57" s="127">
        <v>219253</v>
      </c>
      <c r="E57" s="127">
        <v>16385</v>
      </c>
      <c r="F57" s="127">
        <v>12903</v>
      </c>
      <c r="G57" s="127">
        <v>111766</v>
      </c>
      <c r="H57" s="128">
        <v>428568</v>
      </c>
      <c r="I57" s="127">
        <v>63686</v>
      </c>
      <c r="J57" s="127">
        <v>204736</v>
      </c>
      <c r="K57" s="127">
        <v>15167</v>
      </c>
      <c r="L57" s="127">
        <v>11899</v>
      </c>
      <c r="M57" s="127">
        <v>104749</v>
      </c>
      <c r="N57" s="129">
        <v>400237</v>
      </c>
      <c r="O57" s="127">
        <v>131947</v>
      </c>
      <c r="P57" s="127">
        <v>423989</v>
      </c>
      <c r="Q57" s="127">
        <v>31552</v>
      </c>
      <c r="R57" s="127">
        <v>24802</v>
      </c>
      <c r="S57" s="127">
        <v>216515</v>
      </c>
      <c r="T57" s="130">
        <v>828805</v>
      </c>
    </row>
    <row r="58" spans="1:20" ht="25.5" x14ac:dyDescent="0.2">
      <c r="A58" s="126" t="s">
        <v>244</v>
      </c>
      <c r="B58" s="126" t="s">
        <v>84</v>
      </c>
      <c r="C58" s="127">
        <v>11328</v>
      </c>
      <c r="D58" s="127">
        <v>12395</v>
      </c>
      <c r="E58" s="131">
        <v>488</v>
      </c>
      <c r="F58" s="127">
        <v>21583</v>
      </c>
      <c r="G58" s="127">
        <v>1880</v>
      </c>
      <c r="H58" s="128">
        <v>47674</v>
      </c>
      <c r="I58" s="127">
        <v>21493</v>
      </c>
      <c r="J58" s="127">
        <v>23429</v>
      </c>
      <c r="K58" s="131">
        <v>849</v>
      </c>
      <c r="L58" s="127">
        <v>39909</v>
      </c>
      <c r="M58" s="127">
        <v>3256</v>
      </c>
      <c r="N58" s="129">
        <v>88936</v>
      </c>
      <c r="O58" s="127">
        <v>32821</v>
      </c>
      <c r="P58" s="127">
        <v>35824</v>
      </c>
      <c r="Q58" s="127">
        <v>1337</v>
      </c>
      <c r="R58" s="127">
        <v>61492</v>
      </c>
      <c r="S58" s="127">
        <v>5136</v>
      </c>
      <c r="T58" s="130">
        <v>136610</v>
      </c>
    </row>
    <row r="59" spans="1:20" ht="25.5" x14ac:dyDescent="0.2">
      <c r="A59" s="126" t="s">
        <v>245</v>
      </c>
      <c r="B59" s="126" t="s">
        <v>85</v>
      </c>
      <c r="C59" s="131">
        <v>45</v>
      </c>
      <c r="D59" s="131">
        <v>64</v>
      </c>
      <c r="E59" s="131">
        <v>122</v>
      </c>
      <c r="F59" s="127">
        <v>13295</v>
      </c>
      <c r="G59" s="127">
        <v>8770</v>
      </c>
      <c r="H59" s="128">
        <v>22296</v>
      </c>
      <c r="I59" s="131">
        <v>119</v>
      </c>
      <c r="J59" s="131">
        <v>151</v>
      </c>
      <c r="K59" s="131">
        <v>358</v>
      </c>
      <c r="L59" s="127">
        <v>36059</v>
      </c>
      <c r="M59" s="127">
        <v>23619</v>
      </c>
      <c r="N59" s="129">
        <v>60306</v>
      </c>
      <c r="O59" s="131">
        <v>164</v>
      </c>
      <c r="P59" s="131">
        <v>215</v>
      </c>
      <c r="Q59" s="131">
        <v>480</v>
      </c>
      <c r="R59" s="127">
        <v>49354</v>
      </c>
      <c r="S59" s="127">
        <v>32389</v>
      </c>
      <c r="T59" s="130">
        <v>82602</v>
      </c>
    </row>
    <row r="60" spans="1:20" ht="25.5" x14ac:dyDescent="0.2">
      <c r="A60" s="126" t="s">
        <v>246</v>
      </c>
      <c r="B60" s="126" t="s">
        <v>86</v>
      </c>
      <c r="C60" s="127">
        <v>12052</v>
      </c>
      <c r="D60" s="127">
        <v>3807</v>
      </c>
      <c r="E60" s="127">
        <v>2107</v>
      </c>
      <c r="F60" s="131">
        <v>871</v>
      </c>
      <c r="G60" s="127">
        <v>3458</v>
      </c>
      <c r="H60" s="128">
        <v>22295</v>
      </c>
      <c r="I60" s="127">
        <v>4362</v>
      </c>
      <c r="J60" s="127">
        <v>1398</v>
      </c>
      <c r="K60" s="131">
        <v>719</v>
      </c>
      <c r="L60" s="131">
        <v>321</v>
      </c>
      <c r="M60" s="127">
        <v>1239</v>
      </c>
      <c r="N60" s="129">
        <v>8039</v>
      </c>
      <c r="O60" s="127">
        <v>16414</v>
      </c>
      <c r="P60" s="127">
        <v>5205</v>
      </c>
      <c r="Q60" s="127">
        <v>2826</v>
      </c>
      <c r="R60" s="127">
        <v>1192</v>
      </c>
      <c r="S60" s="127">
        <v>4697</v>
      </c>
      <c r="T60" s="130">
        <v>30334</v>
      </c>
    </row>
    <row r="61" spans="1:20" ht="12.75" x14ac:dyDescent="0.2">
      <c r="A61" s="126" t="s">
        <v>247</v>
      </c>
      <c r="B61" s="126" t="s">
        <v>87</v>
      </c>
      <c r="C61" s="127">
        <v>16686</v>
      </c>
      <c r="D61" s="127">
        <v>24608</v>
      </c>
      <c r="E61" s="127">
        <v>7297</v>
      </c>
      <c r="F61" s="127">
        <v>3506</v>
      </c>
      <c r="G61" s="127">
        <v>51268</v>
      </c>
      <c r="H61" s="128">
        <v>103365</v>
      </c>
      <c r="I61" s="127">
        <v>12672</v>
      </c>
      <c r="J61" s="127">
        <v>18921</v>
      </c>
      <c r="K61" s="127">
        <v>5221</v>
      </c>
      <c r="L61" s="127">
        <v>2505</v>
      </c>
      <c r="M61" s="127">
        <v>37700</v>
      </c>
      <c r="N61" s="129">
        <v>77019</v>
      </c>
      <c r="O61" s="127">
        <v>29358</v>
      </c>
      <c r="P61" s="127">
        <v>43529</v>
      </c>
      <c r="Q61" s="127">
        <v>12518</v>
      </c>
      <c r="R61" s="127">
        <v>6011</v>
      </c>
      <c r="S61" s="127">
        <v>88968</v>
      </c>
      <c r="T61" s="130">
        <v>180384</v>
      </c>
    </row>
    <row r="62" spans="1:20" ht="25.5" x14ac:dyDescent="0.2">
      <c r="A62" s="126" t="s">
        <v>248</v>
      </c>
      <c r="B62" s="126" t="s">
        <v>88</v>
      </c>
      <c r="C62" s="127">
        <v>44235</v>
      </c>
      <c r="D62" s="127">
        <v>11300</v>
      </c>
      <c r="E62" s="127">
        <v>5065</v>
      </c>
      <c r="F62" s="127">
        <v>3472</v>
      </c>
      <c r="G62" s="127">
        <v>13433</v>
      </c>
      <c r="H62" s="128">
        <v>77505</v>
      </c>
      <c r="I62" s="127">
        <v>24470</v>
      </c>
      <c r="J62" s="127">
        <v>6239</v>
      </c>
      <c r="K62" s="127">
        <v>2780</v>
      </c>
      <c r="L62" s="127">
        <v>1930</v>
      </c>
      <c r="M62" s="127">
        <v>7496</v>
      </c>
      <c r="N62" s="129">
        <v>42915</v>
      </c>
      <c r="O62" s="127">
        <v>68705</v>
      </c>
      <c r="P62" s="127">
        <v>17539</v>
      </c>
      <c r="Q62" s="127">
        <v>7845</v>
      </c>
      <c r="R62" s="127">
        <v>5402</v>
      </c>
      <c r="S62" s="127">
        <v>20929</v>
      </c>
      <c r="T62" s="130">
        <v>120420</v>
      </c>
    </row>
    <row r="63" spans="1:20" ht="12.75" x14ac:dyDescent="0.2">
      <c r="A63" s="126" t="s">
        <v>249</v>
      </c>
      <c r="B63" s="126" t="s">
        <v>89</v>
      </c>
      <c r="C63" s="132"/>
      <c r="D63" s="132"/>
      <c r="E63" s="132"/>
      <c r="F63" s="132"/>
      <c r="G63" s="132"/>
      <c r="H63" s="133"/>
      <c r="I63" s="131">
        <v>103</v>
      </c>
      <c r="J63" s="132"/>
      <c r="K63" s="131">
        <v>20</v>
      </c>
      <c r="L63" s="132"/>
      <c r="M63" s="132"/>
      <c r="N63" s="134">
        <v>123</v>
      </c>
      <c r="O63" s="131">
        <v>103</v>
      </c>
      <c r="P63" s="132"/>
      <c r="Q63" s="131">
        <v>20</v>
      </c>
      <c r="R63" s="132"/>
      <c r="S63" s="132"/>
      <c r="T63" s="135">
        <v>123</v>
      </c>
    </row>
    <row r="64" spans="1:20" ht="38.25" x14ac:dyDescent="0.2">
      <c r="A64" s="126" t="s">
        <v>250</v>
      </c>
      <c r="B64" s="126" t="s">
        <v>43</v>
      </c>
      <c r="C64" s="127">
        <v>9343</v>
      </c>
      <c r="D64" s="127">
        <v>230915</v>
      </c>
      <c r="E64" s="127">
        <v>185998</v>
      </c>
      <c r="F64" s="131">
        <v>891</v>
      </c>
      <c r="G64" s="127">
        <v>146638</v>
      </c>
      <c r="H64" s="128">
        <v>573785</v>
      </c>
      <c r="I64" s="127">
        <v>20165</v>
      </c>
      <c r="J64" s="127">
        <v>497792</v>
      </c>
      <c r="K64" s="127">
        <v>402949</v>
      </c>
      <c r="L64" s="127">
        <v>1900</v>
      </c>
      <c r="M64" s="127">
        <v>318659</v>
      </c>
      <c r="N64" s="129">
        <v>1241465</v>
      </c>
      <c r="O64" s="127">
        <v>29508</v>
      </c>
      <c r="P64" s="127">
        <v>728707</v>
      </c>
      <c r="Q64" s="127">
        <v>588947</v>
      </c>
      <c r="R64" s="127">
        <v>2791</v>
      </c>
      <c r="S64" s="127">
        <v>465297</v>
      </c>
      <c r="T64" s="130">
        <v>1815250</v>
      </c>
    </row>
    <row r="65" spans="1:20" ht="38.25" x14ac:dyDescent="0.2">
      <c r="A65" s="126" t="s">
        <v>251</v>
      </c>
      <c r="B65" s="126" t="s">
        <v>44</v>
      </c>
      <c r="C65" s="127">
        <v>472095</v>
      </c>
      <c r="D65" s="127">
        <v>524254</v>
      </c>
      <c r="E65" s="127">
        <v>23670</v>
      </c>
      <c r="F65" s="127">
        <v>803860</v>
      </c>
      <c r="G65" s="127">
        <v>90315</v>
      </c>
      <c r="H65" s="128">
        <v>1914194</v>
      </c>
      <c r="I65" s="127">
        <v>582767</v>
      </c>
      <c r="J65" s="127">
        <v>650829</v>
      </c>
      <c r="K65" s="127">
        <v>28000</v>
      </c>
      <c r="L65" s="127">
        <v>984557</v>
      </c>
      <c r="M65" s="127">
        <v>108076</v>
      </c>
      <c r="N65" s="129">
        <v>2354229</v>
      </c>
      <c r="O65" s="127">
        <v>1054862</v>
      </c>
      <c r="P65" s="127">
        <v>1175083</v>
      </c>
      <c r="Q65" s="127">
        <v>51670</v>
      </c>
      <c r="R65" s="127">
        <v>1788417</v>
      </c>
      <c r="S65" s="127">
        <v>198391</v>
      </c>
      <c r="T65" s="130">
        <v>4268423</v>
      </c>
    </row>
    <row r="66" spans="1:20" ht="12.75" x14ac:dyDescent="0.2">
      <c r="A66" s="457"/>
      <c r="B66" s="457"/>
      <c r="C66" s="136">
        <v>3926891</v>
      </c>
      <c r="D66" s="136">
        <v>4200443</v>
      </c>
      <c r="E66" s="136">
        <v>1695464</v>
      </c>
      <c r="F66" s="136">
        <v>2474837</v>
      </c>
      <c r="G66" s="136">
        <v>3859337</v>
      </c>
      <c r="H66" s="128">
        <v>16156972</v>
      </c>
      <c r="I66" s="136">
        <v>13079946</v>
      </c>
      <c r="J66" s="136">
        <v>9329256</v>
      </c>
      <c r="K66" s="136">
        <v>4425967</v>
      </c>
      <c r="L66" s="136">
        <v>5073939</v>
      </c>
      <c r="M66" s="136">
        <v>9258250</v>
      </c>
      <c r="N66" s="129">
        <v>41167358</v>
      </c>
      <c r="O66" s="136">
        <v>17006837</v>
      </c>
      <c r="P66" s="136">
        <v>13529699</v>
      </c>
      <c r="Q66" s="136">
        <v>6121431</v>
      </c>
      <c r="R66" s="136">
        <v>7548776</v>
      </c>
      <c r="S66" s="136">
        <v>13117587</v>
      </c>
      <c r="T66" s="130">
        <v>57324330</v>
      </c>
    </row>
  </sheetData>
  <mergeCells count="11">
    <mergeCell ref="A66:B66"/>
    <mergeCell ref="Q1:T1"/>
    <mergeCell ref="A2:T2"/>
    <mergeCell ref="A3:A4"/>
    <mergeCell ref="B3:B4"/>
    <mergeCell ref="C3:G3"/>
    <mergeCell ref="H3:H4"/>
    <mergeCell ref="I3:M3"/>
    <mergeCell ref="N3:N4"/>
    <mergeCell ref="O3:S3"/>
    <mergeCell ref="T3:T4"/>
  </mergeCells>
  <pageMargins left="0.7" right="0.7" top="0.75" bottom="0.75" header="0.3" footer="0.3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"/>
  <sheetViews>
    <sheetView view="pageBreakPreview" zoomScale="106" zoomScaleNormal="100" zoomScaleSheetLayoutView="106" workbookViewId="0">
      <selection activeCell="B14" sqref="B14"/>
    </sheetView>
  </sheetViews>
  <sheetFormatPr defaultRowHeight="11.25" x14ac:dyDescent="0.2"/>
  <cols>
    <col min="1" max="1" width="21.1640625" customWidth="1"/>
    <col min="2" max="2" width="24.33203125" customWidth="1"/>
    <col min="3" max="3" width="9" customWidth="1"/>
    <col min="4" max="4" width="15.5" customWidth="1"/>
    <col min="5" max="5" width="11.5" customWidth="1"/>
    <col min="6" max="6" width="16.83203125" customWidth="1"/>
    <col min="7" max="7" width="11" customWidth="1"/>
    <col min="8" max="8" width="15.83203125" customWidth="1"/>
  </cols>
  <sheetData>
    <row r="1" spans="1:8" ht="33" customHeight="1" x14ac:dyDescent="0.2">
      <c r="E1" s="352" t="s">
        <v>363</v>
      </c>
      <c r="F1" s="352"/>
      <c r="G1" s="352"/>
      <c r="H1" s="352"/>
    </row>
    <row r="2" spans="1:8" ht="60" customHeight="1" x14ac:dyDescent="0.2">
      <c r="A2" s="353" t="s">
        <v>404</v>
      </c>
      <c r="B2" s="353"/>
      <c r="C2" s="353"/>
      <c r="D2" s="353"/>
      <c r="E2" s="353"/>
      <c r="F2" s="353"/>
      <c r="G2" s="353"/>
      <c r="H2" s="353"/>
    </row>
    <row r="3" spans="1:8" ht="46.5" customHeight="1" x14ac:dyDescent="0.2">
      <c r="A3" s="354" t="s">
        <v>271</v>
      </c>
      <c r="B3" s="354" t="s">
        <v>272</v>
      </c>
      <c r="C3" s="345" t="s">
        <v>273</v>
      </c>
      <c r="D3" s="346"/>
      <c r="E3" s="356" t="s">
        <v>274</v>
      </c>
      <c r="F3" s="356"/>
      <c r="G3" s="345" t="s">
        <v>95</v>
      </c>
      <c r="H3" s="346"/>
    </row>
    <row r="4" spans="1:8" ht="15.75" customHeight="1" x14ac:dyDescent="0.2">
      <c r="A4" s="355"/>
      <c r="B4" s="355"/>
      <c r="C4" s="282" t="s">
        <v>96</v>
      </c>
      <c r="D4" s="282" t="s">
        <v>97</v>
      </c>
      <c r="E4" s="282" t="s">
        <v>96</v>
      </c>
      <c r="F4" s="282" t="s">
        <v>97</v>
      </c>
      <c r="G4" s="282" t="s">
        <v>96</v>
      </c>
      <c r="H4" s="282" t="s">
        <v>97</v>
      </c>
    </row>
    <row r="5" spans="1:8" ht="26.25" customHeight="1" x14ac:dyDescent="0.2">
      <c r="A5" s="349" t="s">
        <v>353</v>
      </c>
      <c r="B5" s="204" t="s">
        <v>350</v>
      </c>
      <c r="C5" s="205">
        <v>3000</v>
      </c>
      <c r="D5" s="206">
        <v>15188000</v>
      </c>
      <c r="E5" s="207">
        <v>-1857</v>
      </c>
      <c r="F5" s="208">
        <v>-11122772</v>
      </c>
      <c r="G5" s="207">
        <f t="shared" ref="G5:H6" si="0">C5+E5</f>
        <v>1143</v>
      </c>
      <c r="H5" s="209">
        <f t="shared" si="0"/>
        <v>4065228</v>
      </c>
    </row>
    <row r="6" spans="1:8" ht="24.75" customHeight="1" x14ac:dyDescent="0.2">
      <c r="A6" s="351"/>
      <c r="B6" s="204" t="s">
        <v>351</v>
      </c>
      <c r="C6" s="205">
        <v>802</v>
      </c>
      <c r="D6" s="206">
        <v>5397546</v>
      </c>
      <c r="E6" s="207">
        <v>170</v>
      </c>
      <c r="F6" s="208">
        <v>1551781</v>
      </c>
      <c r="G6" s="207">
        <f t="shared" si="0"/>
        <v>972</v>
      </c>
      <c r="H6" s="209">
        <f t="shared" si="0"/>
        <v>6949327</v>
      </c>
    </row>
    <row r="7" spans="1:8" ht="20.25" customHeight="1" x14ac:dyDescent="0.2">
      <c r="A7" s="350"/>
      <c r="B7" s="204" t="s">
        <v>352</v>
      </c>
      <c r="C7" s="205">
        <v>2428</v>
      </c>
      <c r="D7" s="206">
        <v>52720134</v>
      </c>
      <c r="E7" s="207">
        <v>233</v>
      </c>
      <c r="F7" s="208">
        <v>3829745</v>
      </c>
      <c r="G7" s="207">
        <f>C7+E7</f>
        <v>2661</v>
      </c>
      <c r="H7" s="209">
        <f>D7+F7</f>
        <v>56549879</v>
      </c>
    </row>
    <row r="8" spans="1:8" ht="16.5" customHeight="1" x14ac:dyDescent="0.2">
      <c r="A8" s="349" t="s">
        <v>357</v>
      </c>
      <c r="B8" s="204" t="s">
        <v>358</v>
      </c>
      <c r="C8" s="205">
        <v>6614</v>
      </c>
      <c r="D8" s="206">
        <v>159793981</v>
      </c>
      <c r="E8" s="207">
        <v>26</v>
      </c>
      <c r="F8" s="208">
        <v>2700795</v>
      </c>
      <c r="G8" s="207">
        <f t="shared" ref="G8:G9" si="1">C8+E8</f>
        <v>6640</v>
      </c>
      <c r="H8" s="209">
        <f t="shared" ref="H8:H9" si="2">D8+F8</f>
        <v>162494776</v>
      </c>
    </row>
    <row r="9" spans="1:8" ht="25.5" customHeight="1" x14ac:dyDescent="0.2">
      <c r="A9" s="350"/>
      <c r="B9" s="204" t="s">
        <v>354</v>
      </c>
      <c r="C9" s="205">
        <v>491</v>
      </c>
      <c r="D9" s="206">
        <v>15480968</v>
      </c>
      <c r="E9" s="207">
        <v>0</v>
      </c>
      <c r="F9" s="208">
        <v>-2700795</v>
      </c>
      <c r="G9" s="207">
        <f t="shared" si="1"/>
        <v>491</v>
      </c>
      <c r="H9" s="209">
        <f t="shared" si="2"/>
        <v>12780173</v>
      </c>
    </row>
  </sheetData>
  <mergeCells count="9">
    <mergeCell ref="A8:A9"/>
    <mergeCell ref="A5:A7"/>
    <mergeCell ref="E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scale="85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6"/>
  <sheetViews>
    <sheetView view="pageBreakPreview" zoomScale="93" zoomScaleNormal="100" zoomScaleSheetLayoutView="93" workbookViewId="0">
      <pane xSplit="2" ySplit="5" topLeftCell="C9" activePane="bottomRight" state="frozen"/>
      <selection pane="topRight" activeCell="C1" sqref="C1"/>
      <selection pane="bottomLeft" activeCell="A6" sqref="A6"/>
      <selection pane="bottomRight" activeCell="J1" sqref="J1:M1"/>
    </sheetView>
  </sheetViews>
  <sheetFormatPr defaultColWidth="10.6640625" defaultRowHeight="12.75" x14ac:dyDescent="0.2"/>
  <cols>
    <col min="1" max="1" width="10.83203125" style="6" customWidth="1"/>
    <col min="2" max="2" width="30.6640625" customWidth="1"/>
    <col min="3" max="3" width="16.5" customWidth="1"/>
    <col min="4" max="4" width="18.1640625" customWidth="1"/>
    <col min="5" max="5" width="14.6640625" customWidth="1"/>
    <col min="6" max="8" width="13.1640625" customWidth="1"/>
    <col min="9" max="9" width="13.1640625" hidden="1" customWidth="1"/>
    <col min="10" max="10" width="13.1640625" customWidth="1"/>
    <col min="11" max="11" width="14.83203125" style="37" customWidth="1"/>
    <col min="12" max="12" width="18.83203125" style="37" customWidth="1"/>
    <col min="13" max="13" width="17.1640625" style="37" customWidth="1"/>
    <col min="257" max="257" width="8.1640625" bestFit="1" customWidth="1"/>
    <col min="258" max="258" width="30.6640625" customWidth="1"/>
    <col min="259" max="259" width="16.5" customWidth="1"/>
    <col min="260" max="260" width="16" customWidth="1"/>
    <col min="261" max="261" width="14.6640625" customWidth="1"/>
    <col min="262" max="264" width="13.1640625" customWidth="1"/>
    <col min="265" max="265" width="0" hidden="1" customWidth="1"/>
    <col min="266" max="266" width="13.1640625" customWidth="1"/>
    <col min="267" max="267" width="14.83203125" customWidth="1"/>
    <col min="268" max="268" width="18.83203125" customWidth="1"/>
    <col min="269" max="269" width="17.1640625" customWidth="1"/>
    <col min="513" max="513" width="8.1640625" bestFit="1" customWidth="1"/>
    <col min="514" max="514" width="30.6640625" customWidth="1"/>
    <col min="515" max="515" width="16.5" customWidth="1"/>
    <col min="516" max="516" width="16" customWidth="1"/>
    <col min="517" max="517" width="14.6640625" customWidth="1"/>
    <col min="518" max="520" width="13.1640625" customWidth="1"/>
    <col min="521" max="521" width="0" hidden="1" customWidth="1"/>
    <col min="522" max="522" width="13.1640625" customWidth="1"/>
    <col min="523" max="523" width="14.83203125" customWidth="1"/>
    <col min="524" max="524" width="18.83203125" customWidth="1"/>
    <col min="525" max="525" width="17.1640625" customWidth="1"/>
    <col min="769" max="769" width="8.1640625" bestFit="1" customWidth="1"/>
    <col min="770" max="770" width="30.6640625" customWidth="1"/>
    <col min="771" max="771" width="16.5" customWidth="1"/>
    <col min="772" max="772" width="16" customWidth="1"/>
    <col min="773" max="773" width="14.6640625" customWidth="1"/>
    <col min="774" max="776" width="13.1640625" customWidth="1"/>
    <col min="777" max="777" width="0" hidden="1" customWidth="1"/>
    <col min="778" max="778" width="13.1640625" customWidth="1"/>
    <col min="779" max="779" width="14.83203125" customWidth="1"/>
    <col min="780" max="780" width="18.83203125" customWidth="1"/>
    <col min="781" max="781" width="17.1640625" customWidth="1"/>
    <col min="1025" max="1025" width="8.1640625" bestFit="1" customWidth="1"/>
    <col min="1026" max="1026" width="30.6640625" customWidth="1"/>
    <col min="1027" max="1027" width="16.5" customWidth="1"/>
    <col min="1028" max="1028" width="16" customWidth="1"/>
    <col min="1029" max="1029" width="14.6640625" customWidth="1"/>
    <col min="1030" max="1032" width="13.1640625" customWidth="1"/>
    <col min="1033" max="1033" width="0" hidden="1" customWidth="1"/>
    <col min="1034" max="1034" width="13.1640625" customWidth="1"/>
    <col min="1035" max="1035" width="14.83203125" customWidth="1"/>
    <col min="1036" max="1036" width="18.83203125" customWidth="1"/>
    <col min="1037" max="1037" width="17.1640625" customWidth="1"/>
    <col min="1281" max="1281" width="8.1640625" bestFit="1" customWidth="1"/>
    <col min="1282" max="1282" width="30.6640625" customWidth="1"/>
    <col min="1283" max="1283" width="16.5" customWidth="1"/>
    <col min="1284" max="1284" width="16" customWidth="1"/>
    <col min="1285" max="1285" width="14.6640625" customWidth="1"/>
    <col min="1286" max="1288" width="13.1640625" customWidth="1"/>
    <col min="1289" max="1289" width="0" hidden="1" customWidth="1"/>
    <col min="1290" max="1290" width="13.1640625" customWidth="1"/>
    <col min="1291" max="1291" width="14.83203125" customWidth="1"/>
    <col min="1292" max="1292" width="18.83203125" customWidth="1"/>
    <col min="1293" max="1293" width="17.1640625" customWidth="1"/>
    <col min="1537" max="1537" width="8.1640625" bestFit="1" customWidth="1"/>
    <col min="1538" max="1538" width="30.6640625" customWidth="1"/>
    <col min="1539" max="1539" width="16.5" customWidth="1"/>
    <col min="1540" max="1540" width="16" customWidth="1"/>
    <col min="1541" max="1541" width="14.6640625" customWidth="1"/>
    <col min="1542" max="1544" width="13.1640625" customWidth="1"/>
    <col min="1545" max="1545" width="0" hidden="1" customWidth="1"/>
    <col min="1546" max="1546" width="13.1640625" customWidth="1"/>
    <col min="1547" max="1547" width="14.83203125" customWidth="1"/>
    <col min="1548" max="1548" width="18.83203125" customWidth="1"/>
    <col min="1549" max="1549" width="17.1640625" customWidth="1"/>
    <col min="1793" max="1793" width="8.1640625" bestFit="1" customWidth="1"/>
    <col min="1794" max="1794" width="30.6640625" customWidth="1"/>
    <col min="1795" max="1795" width="16.5" customWidth="1"/>
    <col min="1796" max="1796" width="16" customWidth="1"/>
    <col min="1797" max="1797" width="14.6640625" customWidth="1"/>
    <col min="1798" max="1800" width="13.1640625" customWidth="1"/>
    <col min="1801" max="1801" width="0" hidden="1" customWidth="1"/>
    <col min="1802" max="1802" width="13.1640625" customWidth="1"/>
    <col min="1803" max="1803" width="14.83203125" customWidth="1"/>
    <col min="1804" max="1804" width="18.83203125" customWidth="1"/>
    <col min="1805" max="1805" width="17.1640625" customWidth="1"/>
    <col min="2049" max="2049" width="8.1640625" bestFit="1" customWidth="1"/>
    <col min="2050" max="2050" width="30.6640625" customWidth="1"/>
    <col min="2051" max="2051" width="16.5" customWidth="1"/>
    <col min="2052" max="2052" width="16" customWidth="1"/>
    <col min="2053" max="2053" width="14.6640625" customWidth="1"/>
    <col min="2054" max="2056" width="13.1640625" customWidth="1"/>
    <col min="2057" max="2057" width="0" hidden="1" customWidth="1"/>
    <col min="2058" max="2058" width="13.1640625" customWidth="1"/>
    <col min="2059" max="2059" width="14.83203125" customWidth="1"/>
    <col min="2060" max="2060" width="18.83203125" customWidth="1"/>
    <col min="2061" max="2061" width="17.1640625" customWidth="1"/>
    <col min="2305" max="2305" width="8.1640625" bestFit="1" customWidth="1"/>
    <col min="2306" max="2306" width="30.6640625" customWidth="1"/>
    <col min="2307" max="2307" width="16.5" customWidth="1"/>
    <col min="2308" max="2308" width="16" customWidth="1"/>
    <col min="2309" max="2309" width="14.6640625" customWidth="1"/>
    <col min="2310" max="2312" width="13.1640625" customWidth="1"/>
    <col min="2313" max="2313" width="0" hidden="1" customWidth="1"/>
    <col min="2314" max="2314" width="13.1640625" customWidth="1"/>
    <col min="2315" max="2315" width="14.83203125" customWidth="1"/>
    <col min="2316" max="2316" width="18.83203125" customWidth="1"/>
    <col min="2317" max="2317" width="17.1640625" customWidth="1"/>
    <col min="2561" max="2561" width="8.1640625" bestFit="1" customWidth="1"/>
    <col min="2562" max="2562" width="30.6640625" customWidth="1"/>
    <col min="2563" max="2563" width="16.5" customWidth="1"/>
    <col min="2564" max="2564" width="16" customWidth="1"/>
    <col min="2565" max="2565" width="14.6640625" customWidth="1"/>
    <col min="2566" max="2568" width="13.1640625" customWidth="1"/>
    <col min="2569" max="2569" width="0" hidden="1" customWidth="1"/>
    <col min="2570" max="2570" width="13.1640625" customWidth="1"/>
    <col min="2571" max="2571" width="14.83203125" customWidth="1"/>
    <col min="2572" max="2572" width="18.83203125" customWidth="1"/>
    <col min="2573" max="2573" width="17.1640625" customWidth="1"/>
    <col min="2817" max="2817" width="8.1640625" bestFit="1" customWidth="1"/>
    <col min="2818" max="2818" width="30.6640625" customWidth="1"/>
    <col min="2819" max="2819" width="16.5" customWidth="1"/>
    <col min="2820" max="2820" width="16" customWidth="1"/>
    <col min="2821" max="2821" width="14.6640625" customWidth="1"/>
    <col min="2822" max="2824" width="13.1640625" customWidth="1"/>
    <col min="2825" max="2825" width="0" hidden="1" customWidth="1"/>
    <col min="2826" max="2826" width="13.1640625" customWidth="1"/>
    <col min="2827" max="2827" width="14.83203125" customWidth="1"/>
    <col min="2828" max="2828" width="18.83203125" customWidth="1"/>
    <col min="2829" max="2829" width="17.1640625" customWidth="1"/>
    <col min="3073" max="3073" width="8.1640625" bestFit="1" customWidth="1"/>
    <col min="3074" max="3074" width="30.6640625" customWidth="1"/>
    <col min="3075" max="3075" width="16.5" customWidth="1"/>
    <col min="3076" max="3076" width="16" customWidth="1"/>
    <col min="3077" max="3077" width="14.6640625" customWidth="1"/>
    <col min="3078" max="3080" width="13.1640625" customWidth="1"/>
    <col min="3081" max="3081" width="0" hidden="1" customWidth="1"/>
    <col min="3082" max="3082" width="13.1640625" customWidth="1"/>
    <col min="3083" max="3083" width="14.83203125" customWidth="1"/>
    <col min="3084" max="3084" width="18.83203125" customWidth="1"/>
    <col min="3085" max="3085" width="17.1640625" customWidth="1"/>
    <col min="3329" max="3329" width="8.1640625" bestFit="1" customWidth="1"/>
    <col min="3330" max="3330" width="30.6640625" customWidth="1"/>
    <col min="3331" max="3331" width="16.5" customWidth="1"/>
    <col min="3332" max="3332" width="16" customWidth="1"/>
    <col min="3333" max="3333" width="14.6640625" customWidth="1"/>
    <col min="3334" max="3336" width="13.1640625" customWidth="1"/>
    <col min="3337" max="3337" width="0" hidden="1" customWidth="1"/>
    <col min="3338" max="3338" width="13.1640625" customWidth="1"/>
    <col min="3339" max="3339" width="14.83203125" customWidth="1"/>
    <col min="3340" max="3340" width="18.83203125" customWidth="1"/>
    <col min="3341" max="3341" width="17.1640625" customWidth="1"/>
    <col min="3585" max="3585" width="8.1640625" bestFit="1" customWidth="1"/>
    <col min="3586" max="3586" width="30.6640625" customWidth="1"/>
    <col min="3587" max="3587" width="16.5" customWidth="1"/>
    <col min="3588" max="3588" width="16" customWidth="1"/>
    <col min="3589" max="3589" width="14.6640625" customWidth="1"/>
    <col min="3590" max="3592" width="13.1640625" customWidth="1"/>
    <col min="3593" max="3593" width="0" hidden="1" customWidth="1"/>
    <col min="3594" max="3594" width="13.1640625" customWidth="1"/>
    <col min="3595" max="3595" width="14.83203125" customWidth="1"/>
    <col min="3596" max="3596" width="18.83203125" customWidth="1"/>
    <col min="3597" max="3597" width="17.1640625" customWidth="1"/>
    <col min="3841" max="3841" width="8.1640625" bestFit="1" customWidth="1"/>
    <col min="3842" max="3842" width="30.6640625" customWidth="1"/>
    <col min="3843" max="3843" width="16.5" customWidth="1"/>
    <col min="3844" max="3844" width="16" customWidth="1"/>
    <col min="3845" max="3845" width="14.6640625" customWidth="1"/>
    <col min="3846" max="3848" width="13.1640625" customWidth="1"/>
    <col min="3849" max="3849" width="0" hidden="1" customWidth="1"/>
    <col min="3850" max="3850" width="13.1640625" customWidth="1"/>
    <col min="3851" max="3851" width="14.83203125" customWidth="1"/>
    <col min="3852" max="3852" width="18.83203125" customWidth="1"/>
    <col min="3853" max="3853" width="17.1640625" customWidth="1"/>
    <col min="4097" max="4097" width="8.1640625" bestFit="1" customWidth="1"/>
    <col min="4098" max="4098" width="30.6640625" customWidth="1"/>
    <col min="4099" max="4099" width="16.5" customWidth="1"/>
    <col min="4100" max="4100" width="16" customWidth="1"/>
    <col min="4101" max="4101" width="14.6640625" customWidth="1"/>
    <col min="4102" max="4104" width="13.1640625" customWidth="1"/>
    <col min="4105" max="4105" width="0" hidden="1" customWidth="1"/>
    <col min="4106" max="4106" width="13.1640625" customWidth="1"/>
    <col min="4107" max="4107" width="14.83203125" customWidth="1"/>
    <col min="4108" max="4108" width="18.83203125" customWidth="1"/>
    <col min="4109" max="4109" width="17.1640625" customWidth="1"/>
    <col min="4353" max="4353" width="8.1640625" bestFit="1" customWidth="1"/>
    <col min="4354" max="4354" width="30.6640625" customWidth="1"/>
    <col min="4355" max="4355" width="16.5" customWidth="1"/>
    <col min="4356" max="4356" width="16" customWidth="1"/>
    <col min="4357" max="4357" width="14.6640625" customWidth="1"/>
    <col min="4358" max="4360" width="13.1640625" customWidth="1"/>
    <col min="4361" max="4361" width="0" hidden="1" customWidth="1"/>
    <col min="4362" max="4362" width="13.1640625" customWidth="1"/>
    <col min="4363" max="4363" width="14.83203125" customWidth="1"/>
    <col min="4364" max="4364" width="18.83203125" customWidth="1"/>
    <col min="4365" max="4365" width="17.1640625" customWidth="1"/>
    <col min="4609" max="4609" width="8.1640625" bestFit="1" customWidth="1"/>
    <col min="4610" max="4610" width="30.6640625" customWidth="1"/>
    <col min="4611" max="4611" width="16.5" customWidth="1"/>
    <col min="4612" max="4612" width="16" customWidth="1"/>
    <col min="4613" max="4613" width="14.6640625" customWidth="1"/>
    <col min="4614" max="4616" width="13.1640625" customWidth="1"/>
    <col min="4617" max="4617" width="0" hidden="1" customWidth="1"/>
    <col min="4618" max="4618" width="13.1640625" customWidth="1"/>
    <col min="4619" max="4619" width="14.83203125" customWidth="1"/>
    <col min="4620" max="4620" width="18.83203125" customWidth="1"/>
    <col min="4621" max="4621" width="17.1640625" customWidth="1"/>
    <col min="4865" max="4865" width="8.1640625" bestFit="1" customWidth="1"/>
    <col min="4866" max="4866" width="30.6640625" customWidth="1"/>
    <col min="4867" max="4867" width="16.5" customWidth="1"/>
    <col min="4868" max="4868" width="16" customWidth="1"/>
    <col min="4869" max="4869" width="14.6640625" customWidth="1"/>
    <col min="4870" max="4872" width="13.1640625" customWidth="1"/>
    <col min="4873" max="4873" width="0" hidden="1" customWidth="1"/>
    <col min="4874" max="4874" width="13.1640625" customWidth="1"/>
    <col min="4875" max="4875" width="14.83203125" customWidth="1"/>
    <col min="4876" max="4876" width="18.83203125" customWidth="1"/>
    <col min="4877" max="4877" width="17.1640625" customWidth="1"/>
    <col min="5121" max="5121" width="8.1640625" bestFit="1" customWidth="1"/>
    <col min="5122" max="5122" width="30.6640625" customWidth="1"/>
    <col min="5123" max="5123" width="16.5" customWidth="1"/>
    <col min="5124" max="5124" width="16" customWidth="1"/>
    <col min="5125" max="5125" width="14.6640625" customWidth="1"/>
    <col min="5126" max="5128" width="13.1640625" customWidth="1"/>
    <col min="5129" max="5129" width="0" hidden="1" customWidth="1"/>
    <col min="5130" max="5130" width="13.1640625" customWidth="1"/>
    <col min="5131" max="5131" width="14.83203125" customWidth="1"/>
    <col min="5132" max="5132" width="18.83203125" customWidth="1"/>
    <col min="5133" max="5133" width="17.1640625" customWidth="1"/>
    <col min="5377" max="5377" width="8.1640625" bestFit="1" customWidth="1"/>
    <col min="5378" max="5378" width="30.6640625" customWidth="1"/>
    <col min="5379" max="5379" width="16.5" customWidth="1"/>
    <col min="5380" max="5380" width="16" customWidth="1"/>
    <col min="5381" max="5381" width="14.6640625" customWidth="1"/>
    <col min="5382" max="5384" width="13.1640625" customWidth="1"/>
    <col min="5385" max="5385" width="0" hidden="1" customWidth="1"/>
    <col min="5386" max="5386" width="13.1640625" customWidth="1"/>
    <col min="5387" max="5387" width="14.83203125" customWidth="1"/>
    <col min="5388" max="5388" width="18.83203125" customWidth="1"/>
    <col min="5389" max="5389" width="17.1640625" customWidth="1"/>
    <col min="5633" max="5633" width="8.1640625" bestFit="1" customWidth="1"/>
    <col min="5634" max="5634" width="30.6640625" customWidth="1"/>
    <col min="5635" max="5635" width="16.5" customWidth="1"/>
    <col min="5636" max="5636" width="16" customWidth="1"/>
    <col min="5637" max="5637" width="14.6640625" customWidth="1"/>
    <col min="5638" max="5640" width="13.1640625" customWidth="1"/>
    <col min="5641" max="5641" width="0" hidden="1" customWidth="1"/>
    <col min="5642" max="5642" width="13.1640625" customWidth="1"/>
    <col min="5643" max="5643" width="14.83203125" customWidth="1"/>
    <col min="5644" max="5644" width="18.83203125" customWidth="1"/>
    <col min="5645" max="5645" width="17.1640625" customWidth="1"/>
    <col min="5889" max="5889" width="8.1640625" bestFit="1" customWidth="1"/>
    <col min="5890" max="5890" width="30.6640625" customWidth="1"/>
    <col min="5891" max="5891" width="16.5" customWidth="1"/>
    <col min="5892" max="5892" width="16" customWidth="1"/>
    <col min="5893" max="5893" width="14.6640625" customWidth="1"/>
    <col min="5894" max="5896" width="13.1640625" customWidth="1"/>
    <col min="5897" max="5897" width="0" hidden="1" customWidth="1"/>
    <col min="5898" max="5898" width="13.1640625" customWidth="1"/>
    <col min="5899" max="5899" width="14.83203125" customWidth="1"/>
    <col min="5900" max="5900" width="18.83203125" customWidth="1"/>
    <col min="5901" max="5901" width="17.1640625" customWidth="1"/>
    <col min="6145" max="6145" width="8.1640625" bestFit="1" customWidth="1"/>
    <col min="6146" max="6146" width="30.6640625" customWidth="1"/>
    <col min="6147" max="6147" width="16.5" customWidth="1"/>
    <col min="6148" max="6148" width="16" customWidth="1"/>
    <col min="6149" max="6149" width="14.6640625" customWidth="1"/>
    <col min="6150" max="6152" width="13.1640625" customWidth="1"/>
    <col min="6153" max="6153" width="0" hidden="1" customWidth="1"/>
    <col min="6154" max="6154" width="13.1640625" customWidth="1"/>
    <col min="6155" max="6155" width="14.83203125" customWidth="1"/>
    <col min="6156" max="6156" width="18.83203125" customWidth="1"/>
    <col min="6157" max="6157" width="17.1640625" customWidth="1"/>
    <col min="6401" max="6401" width="8.1640625" bestFit="1" customWidth="1"/>
    <col min="6402" max="6402" width="30.6640625" customWidth="1"/>
    <col min="6403" max="6403" width="16.5" customWidth="1"/>
    <col min="6404" max="6404" width="16" customWidth="1"/>
    <col min="6405" max="6405" width="14.6640625" customWidth="1"/>
    <col min="6406" max="6408" width="13.1640625" customWidth="1"/>
    <col min="6409" max="6409" width="0" hidden="1" customWidth="1"/>
    <col min="6410" max="6410" width="13.1640625" customWidth="1"/>
    <col min="6411" max="6411" width="14.83203125" customWidth="1"/>
    <col min="6412" max="6412" width="18.83203125" customWidth="1"/>
    <col min="6413" max="6413" width="17.1640625" customWidth="1"/>
    <col min="6657" max="6657" width="8.1640625" bestFit="1" customWidth="1"/>
    <col min="6658" max="6658" width="30.6640625" customWidth="1"/>
    <col min="6659" max="6659" width="16.5" customWidth="1"/>
    <col min="6660" max="6660" width="16" customWidth="1"/>
    <col min="6661" max="6661" width="14.6640625" customWidth="1"/>
    <col min="6662" max="6664" width="13.1640625" customWidth="1"/>
    <col min="6665" max="6665" width="0" hidden="1" customWidth="1"/>
    <col min="6666" max="6666" width="13.1640625" customWidth="1"/>
    <col min="6667" max="6667" width="14.83203125" customWidth="1"/>
    <col min="6668" max="6668" width="18.83203125" customWidth="1"/>
    <col min="6669" max="6669" width="17.1640625" customWidth="1"/>
    <col min="6913" max="6913" width="8.1640625" bestFit="1" customWidth="1"/>
    <col min="6914" max="6914" width="30.6640625" customWidth="1"/>
    <col min="6915" max="6915" width="16.5" customWidth="1"/>
    <col min="6916" max="6916" width="16" customWidth="1"/>
    <col min="6917" max="6917" width="14.6640625" customWidth="1"/>
    <col min="6918" max="6920" width="13.1640625" customWidth="1"/>
    <col min="6921" max="6921" width="0" hidden="1" customWidth="1"/>
    <col min="6922" max="6922" width="13.1640625" customWidth="1"/>
    <col min="6923" max="6923" width="14.83203125" customWidth="1"/>
    <col min="6924" max="6924" width="18.83203125" customWidth="1"/>
    <col min="6925" max="6925" width="17.1640625" customWidth="1"/>
    <col min="7169" max="7169" width="8.1640625" bestFit="1" customWidth="1"/>
    <col min="7170" max="7170" width="30.6640625" customWidth="1"/>
    <col min="7171" max="7171" width="16.5" customWidth="1"/>
    <col min="7172" max="7172" width="16" customWidth="1"/>
    <col min="7173" max="7173" width="14.6640625" customWidth="1"/>
    <col min="7174" max="7176" width="13.1640625" customWidth="1"/>
    <col min="7177" max="7177" width="0" hidden="1" customWidth="1"/>
    <col min="7178" max="7178" width="13.1640625" customWidth="1"/>
    <col min="7179" max="7179" width="14.83203125" customWidth="1"/>
    <col min="7180" max="7180" width="18.83203125" customWidth="1"/>
    <col min="7181" max="7181" width="17.1640625" customWidth="1"/>
    <col min="7425" max="7425" width="8.1640625" bestFit="1" customWidth="1"/>
    <col min="7426" max="7426" width="30.6640625" customWidth="1"/>
    <col min="7427" max="7427" width="16.5" customWidth="1"/>
    <col min="7428" max="7428" width="16" customWidth="1"/>
    <col min="7429" max="7429" width="14.6640625" customWidth="1"/>
    <col min="7430" max="7432" width="13.1640625" customWidth="1"/>
    <col min="7433" max="7433" width="0" hidden="1" customWidth="1"/>
    <col min="7434" max="7434" width="13.1640625" customWidth="1"/>
    <col min="7435" max="7435" width="14.83203125" customWidth="1"/>
    <col min="7436" max="7436" width="18.83203125" customWidth="1"/>
    <col min="7437" max="7437" width="17.1640625" customWidth="1"/>
    <col min="7681" max="7681" width="8.1640625" bestFit="1" customWidth="1"/>
    <col min="7682" max="7682" width="30.6640625" customWidth="1"/>
    <col min="7683" max="7683" width="16.5" customWidth="1"/>
    <col min="7684" max="7684" width="16" customWidth="1"/>
    <col min="7685" max="7685" width="14.6640625" customWidth="1"/>
    <col min="7686" max="7688" width="13.1640625" customWidth="1"/>
    <col min="7689" max="7689" width="0" hidden="1" customWidth="1"/>
    <col min="7690" max="7690" width="13.1640625" customWidth="1"/>
    <col min="7691" max="7691" width="14.83203125" customWidth="1"/>
    <col min="7692" max="7692" width="18.83203125" customWidth="1"/>
    <col min="7693" max="7693" width="17.1640625" customWidth="1"/>
    <col min="7937" max="7937" width="8.1640625" bestFit="1" customWidth="1"/>
    <col min="7938" max="7938" width="30.6640625" customWidth="1"/>
    <col min="7939" max="7939" width="16.5" customWidth="1"/>
    <col min="7940" max="7940" width="16" customWidth="1"/>
    <col min="7941" max="7941" width="14.6640625" customWidth="1"/>
    <col min="7942" max="7944" width="13.1640625" customWidth="1"/>
    <col min="7945" max="7945" width="0" hidden="1" customWidth="1"/>
    <col min="7946" max="7946" width="13.1640625" customWidth="1"/>
    <col min="7947" max="7947" width="14.83203125" customWidth="1"/>
    <col min="7948" max="7948" width="18.83203125" customWidth="1"/>
    <col min="7949" max="7949" width="17.1640625" customWidth="1"/>
    <col min="8193" max="8193" width="8.1640625" bestFit="1" customWidth="1"/>
    <col min="8194" max="8194" width="30.6640625" customWidth="1"/>
    <col min="8195" max="8195" width="16.5" customWidth="1"/>
    <col min="8196" max="8196" width="16" customWidth="1"/>
    <col min="8197" max="8197" width="14.6640625" customWidth="1"/>
    <col min="8198" max="8200" width="13.1640625" customWidth="1"/>
    <col min="8201" max="8201" width="0" hidden="1" customWidth="1"/>
    <col min="8202" max="8202" width="13.1640625" customWidth="1"/>
    <col min="8203" max="8203" width="14.83203125" customWidth="1"/>
    <col min="8204" max="8204" width="18.83203125" customWidth="1"/>
    <col min="8205" max="8205" width="17.1640625" customWidth="1"/>
    <col min="8449" max="8449" width="8.1640625" bestFit="1" customWidth="1"/>
    <col min="8450" max="8450" width="30.6640625" customWidth="1"/>
    <col min="8451" max="8451" width="16.5" customWidth="1"/>
    <col min="8452" max="8452" width="16" customWidth="1"/>
    <col min="8453" max="8453" width="14.6640625" customWidth="1"/>
    <col min="8454" max="8456" width="13.1640625" customWidth="1"/>
    <col min="8457" max="8457" width="0" hidden="1" customWidth="1"/>
    <col min="8458" max="8458" width="13.1640625" customWidth="1"/>
    <col min="8459" max="8459" width="14.83203125" customWidth="1"/>
    <col min="8460" max="8460" width="18.83203125" customWidth="1"/>
    <col min="8461" max="8461" width="17.1640625" customWidth="1"/>
    <col min="8705" max="8705" width="8.1640625" bestFit="1" customWidth="1"/>
    <col min="8706" max="8706" width="30.6640625" customWidth="1"/>
    <col min="8707" max="8707" width="16.5" customWidth="1"/>
    <col min="8708" max="8708" width="16" customWidth="1"/>
    <col min="8709" max="8709" width="14.6640625" customWidth="1"/>
    <col min="8710" max="8712" width="13.1640625" customWidth="1"/>
    <col min="8713" max="8713" width="0" hidden="1" customWidth="1"/>
    <col min="8714" max="8714" width="13.1640625" customWidth="1"/>
    <col min="8715" max="8715" width="14.83203125" customWidth="1"/>
    <col min="8716" max="8716" width="18.83203125" customWidth="1"/>
    <col min="8717" max="8717" width="17.1640625" customWidth="1"/>
    <col min="8961" max="8961" width="8.1640625" bestFit="1" customWidth="1"/>
    <col min="8962" max="8962" width="30.6640625" customWidth="1"/>
    <col min="8963" max="8963" width="16.5" customWidth="1"/>
    <col min="8964" max="8964" width="16" customWidth="1"/>
    <col min="8965" max="8965" width="14.6640625" customWidth="1"/>
    <col min="8966" max="8968" width="13.1640625" customWidth="1"/>
    <col min="8969" max="8969" width="0" hidden="1" customWidth="1"/>
    <col min="8970" max="8970" width="13.1640625" customWidth="1"/>
    <col min="8971" max="8971" width="14.83203125" customWidth="1"/>
    <col min="8972" max="8972" width="18.83203125" customWidth="1"/>
    <col min="8973" max="8973" width="17.1640625" customWidth="1"/>
    <col min="9217" max="9217" width="8.1640625" bestFit="1" customWidth="1"/>
    <col min="9218" max="9218" width="30.6640625" customWidth="1"/>
    <col min="9219" max="9219" width="16.5" customWidth="1"/>
    <col min="9220" max="9220" width="16" customWidth="1"/>
    <col min="9221" max="9221" width="14.6640625" customWidth="1"/>
    <col min="9222" max="9224" width="13.1640625" customWidth="1"/>
    <col min="9225" max="9225" width="0" hidden="1" customWidth="1"/>
    <col min="9226" max="9226" width="13.1640625" customWidth="1"/>
    <col min="9227" max="9227" width="14.83203125" customWidth="1"/>
    <col min="9228" max="9228" width="18.83203125" customWidth="1"/>
    <col min="9229" max="9229" width="17.1640625" customWidth="1"/>
    <col min="9473" max="9473" width="8.1640625" bestFit="1" customWidth="1"/>
    <col min="9474" max="9474" width="30.6640625" customWidth="1"/>
    <col min="9475" max="9475" width="16.5" customWidth="1"/>
    <col min="9476" max="9476" width="16" customWidth="1"/>
    <col min="9477" max="9477" width="14.6640625" customWidth="1"/>
    <col min="9478" max="9480" width="13.1640625" customWidth="1"/>
    <col min="9481" max="9481" width="0" hidden="1" customWidth="1"/>
    <col min="9482" max="9482" width="13.1640625" customWidth="1"/>
    <col min="9483" max="9483" width="14.83203125" customWidth="1"/>
    <col min="9484" max="9484" width="18.83203125" customWidth="1"/>
    <col min="9485" max="9485" width="17.1640625" customWidth="1"/>
    <col min="9729" max="9729" width="8.1640625" bestFit="1" customWidth="1"/>
    <col min="9730" max="9730" width="30.6640625" customWidth="1"/>
    <col min="9731" max="9731" width="16.5" customWidth="1"/>
    <col min="9732" max="9732" width="16" customWidth="1"/>
    <col min="9733" max="9733" width="14.6640625" customWidth="1"/>
    <col min="9734" max="9736" width="13.1640625" customWidth="1"/>
    <col min="9737" max="9737" width="0" hidden="1" customWidth="1"/>
    <col min="9738" max="9738" width="13.1640625" customWidth="1"/>
    <col min="9739" max="9739" width="14.83203125" customWidth="1"/>
    <col min="9740" max="9740" width="18.83203125" customWidth="1"/>
    <col min="9741" max="9741" width="17.1640625" customWidth="1"/>
    <col min="9985" max="9985" width="8.1640625" bestFit="1" customWidth="1"/>
    <col min="9986" max="9986" width="30.6640625" customWidth="1"/>
    <col min="9987" max="9987" width="16.5" customWidth="1"/>
    <col min="9988" max="9988" width="16" customWidth="1"/>
    <col min="9989" max="9989" width="14.6640625" customWidth="1"/>
    <col min="9990" max="9992" width="13.1640625" customWidth="1"/>
    <col min="9993" max="9993" width="0" hidden="1" customWidth="1"/>
    <col min="9994" max="9994" width="13.1640625" customWidth="1"/>
    <col min="9995" max="9995" width="14.83203125" customWidth="1"/>
    <col min="9996" max="9996" width="18.83203125" customWidth="1"/>
    <col min="9997" max="9997" width="17.1640625" customWidth="1"/>
    <col min="10241" max="10241" width="8.1640625" bestFit="1" customWidth="1"/>
    <col min="10242" max="10242" width="30.6640625" customWidth="1"/>
    <col min="10243" max="10243" width="16.5" customWidth="1"/>
    <col min="10244" max="10244" width="16" customWidth="1"/>
    <col min="10245" max="10245" width="14.6640625" customWidth="1"/>
    <col min="10246" max="10248" width="13.1640625" customWidth="1"/>
    <col min="10249" max="10249" width="0" hidden="1" customWidth="1"/>
    <col min="10250" max="10250" width="13.1640625" customWidth="1"/>
    <col min="10251" max="10251" width="14.83203125" customWidth="1"/>
    <col min="10252" max="10252" width="18.83203125" customWidth="1"/>
    <col min="10253" max="10253" width="17.1640625" customWidth="1"/>
    <col min="10497" max="10497" width="8.1640625" bestFit="1" customWidth="1"/>
    <col min="10498" max="10498" width="30.6640625" customWidth="1"/>
    <col min="10499" max="10499" width="16.5" customWidth="1"/>
    <col min="10500" max="10500" width="16" customWidth="1"/>
    <col min="10501" max="10501" width="14.6640625" customWidth="1"/>
    <col min="10502" max="10504" width="13.1640625" customWidth="1"/>
    <col min="10505" max="10505" width="0" hidden="1" customWidth="1"/>
    <col min="10506" max="10506" width="13.1640625" customWidth="1"/>
    <col min="10507" max="10507" width="14.83203125" customWidth="1"/>
    <col min="10508" max="10508" width="18.83203125" customWidth="1"/>
    <col min="10509" max="10509" width="17.1640625" customWidth="1"/>
    <col min="10753" max="10753" width="8.1640625" bestFit="1" customWidth="1"/>
    <col min="10754" max="10754" width="30.6640625" customWidth="1"/>
    <col min="10755" max="10755" width="16.5" customWidth="1"/>
    <col min="10756" max="10756" width="16" customWidth="1"/>
    <col min="10757" max="10757" width="14.6640625" customWidth="1"/>
    <col min="10758" max="10760" width="13.1640625" customWidth="1"/>
    <col min="10761" max="10761" width="0" hidden="1" customWidth="1"/>
    <col min="10762" max="10762" width="13.1640625" customWidth="1"/>
    <col min="10763" max="10763" width="14.83203125" customWidth="1"/>
    <col min="10764" max="10764" width="18.83203125" customWidth="1"/>
    <col min="10765" max="10765" width="17.1640625" customWidth="1"/>
    <col min="11009" max="11009" width="8.1640625" bestFit="1" customWidth="1"/>
    <col min="11010" max="11010" width="30.6640625" customWidth="1"/>
    <col min="11011" max="11011" width="16.5" customWidth="1"/>
    <col min="11012" max="11012" width="16" customWidth="1"/>
    <col min="11013" max="11013" width="14.6640625" customWidth="1"/>
    <col min="11014" max="11016" width="13.1640625" customWidth="1"/>
    <col min="11017" max="11017" width="0" hidden="1" customWidth="1"/>
    <col min="11018" max="11018" width="13.1640625" customWidth="1"/>
    <col min="11019" max="11019" width="14.83203125" customWidth="1"/>
    <col min="11020" max="11020" width="18.83203125" customWidth="1"/>
    <col min="11021" max="11021" width="17.1640625" customWidth="1"/>
    <col min="11265" max="11265" width="8.1640625" bestFit="1" customWidth="1"/>
    <col min="11266" max="11266" width="30.6640625" customWidth="1"/>
    <col min="11267" max="11267" width="16.5" customWidth="1"/>
    <col min="11268" max="11268" width="16" customWidth="1"/>
    <col min="11269" max="11269" width="14.6640625" customWidth="1"/>
    <col min="11270" max="11272" width="13.1640625" customWidth="1"/>
    <col min="11273" max="11273" width="0" hidden="1" customWidth="1"/>
    <col min="11274" max="11274" width="13.1640625" customWidth="1"/>
    <col min="11275" max="11275" width="14.83203125" customWidth="1"/>
    <col min="11276" max="11276" width="18.83203125" customWidth="1"/>
    <col min="11277" max="11277" width="17.1640625" customWidth="1"/>
    <col min="11521" max="11521" width="8.1640625" bestFit="1" customWidth="1"/>
    <col min="11522" max="11522" width="30.6640625" customWidth="1"/>
    <col min="11523" max="11523" width="16.5" customWidth="1"/>
    <col min="11524" max="11524" width="16" customWidth="1"/>
    <col min="11525" max="11525" width="14.6640625" customWidth="1"/>
    <col min="11526" max="11528" width="13.1640625" customWidth="1"/>
    <col min="11529" max="11529" width="0" hidden="1" customWidth="1"/>
    <col min="11530" max="11530" width="13.1640625" customWidth="1"/>
    <col min="11531" max="11531" width="14.83203125" customWidth="1"/>
    <col min="11532" max="11532" width="18.83203125" customWidth="1"/>
    <col min="11533" max="11533" width="17.1640625" customWidth="1"/>
    <col min="11777" max="11777" width="8.1640625" bestFit="1" customWidth="1"/>
    <col min="11778" max="11778" width="30.6640625" customWidth="1"/>
    <col min="11779" max="11779" width="16.5" customWidth="1"/>
    <col min="11780" max="11780" width="16" customWidth="1"/>
    <col min="11781" max="11781" width="14.6640625" customWidth="1"/>
    <col min="11782" max="11784" width="13.1640625" customWidth="1"/>
    <col min="11785" max="11785" width="0" hidden="1" customWidth="1"/>
    <col min="11786" max="11786" width="13.1640625" customWidth="1"/>
    <col min="11787" max="11787" width="14.83203125" customWidth="1"/>
    <col min="11788" max="11788" width="18.83203125" customWidth="1"/>
    <col min="11789" max="11789" width="17.1640625" customWidth="1"/>
    <col min="12033" max="12033" width="8.1640625" bestFit="1" customWidth="1"/>
    <col min="12034" max="12034" width="30.6640625" customWidth="1"/>
    <col min="12035" max="12035" width="16.5" customWidth="1"/>
    <col min="12036" max="12036" width="16" customWidth="1"/>
    <col min="12037" max="12037" width="14.6640625" customWidth="1"/>
    <col min="12038" max="12040" width="13.1640625" customWidth="1"/>
    <col min="12041" max="12041" width="0" hidden="1" customWidth="1"/>
    <col min="12042" max="12042" width="13.1640625" customWidth="1"/>
    <col min="12043" max="12043" width="14.83203125" customWidth="1"/>
    <col min="12044" max="12044" width="18.83203125" customWidth="1"/>
    <col min="12045" max="12045" width="17.1640625" customWidth="1"/>
    <col min="12289" max="12289" width="8.1640625" bestFit="1" customWidth="1"/>
    <col min="12290" max="12290" width="30.6640625" customWidth="1"/>
    <col min="12291" max="12291" width="16.5" customWidth="1"/>
    <col min="12292" max="12292" width="16" customWidth="1"/>
    <col min="12293" max="12293" width="14.6640625" customWidth="1"/>
    <col min="12294" max="12296" width="13.1640625" customWidth="1"/>
    <col min="12297" max="12297" width="0" hidden="1" customWidth="1"/>
    <col min="12298" max="12298" width="13.1640625" customWidth="1"/>
    <col min="12299" max="12299" width="14.83203125" customWidth="1"/>
    <col min="12300" max="12300" width="18.83203125" customWidth="1"/>
    <col min="12301" max="12301" width="17.1640625" customWidth="1"/>
    <col min="12545" max="12545" width="8.1640625" bestFit="1" customWidth="1"/>
    <col min="12546" max="12546" width="30.6640625" customWidth="1"/>
    <col min="12547" max="12547" width="16.5" customWidth="1"/>
    <col min="12548" max="12548" width="16" customWidth="1"/>
    <col min="12549" max="12549" width="14.6640625" customWidth="1"/>
    <col min="12550" max="12552" width="13.1640625" customWidth="1"/>
    <col min="12553" max="12553" width="0" hidden="1" customWidth="1"/>
    <col min="12554" max="12554" width="13.1640625" customWidth="1"/>
    <col min="12555" max="12555" width="14.83203125" customWidth="1"/>
    <col min="12556" max="12556" width="18.83203125" customWidth="1"/>
    <col min="12557" max="12557" width="17.1640625" customWidth="1"/>
    <col min="12801" max="12801" width="8.1640625" bestFit="1" customWidth="1"/>
    <col min="12802" max="12802" width="30.6640625" customWidth="1"/>
    <col min="12803" max="12803" width="16.5" customWidth="1"/>
    <col min="12804" max="12804" width="16" customWidth="1"/>
    <col min="12805" max="12805" width="14.6640625" customWidth="1"/>
    <col min="12806" max="12808" width="13.1640625" customWidth="1"/>
    <col min="12809" max="12809" width="0" hidden="1" customWidth="1"/>
    <col min="12810" max="12810" width="13.1640625" customWidth="1"/>
    <col min="12811" max="12811" width="14.83203125" customWidth="1"/>
    <col min="12812" max="12812" width="18.83203125" customWidth="1"/>
    <col min="12813" max="12813" width="17.1640625" customWidth="1"/>
    <col min="13057" max="13057" width="8.1640625" bestFit="1" customWidth="1"/>
    <col min="13058" max="13058" width="30.6640625" customWidth="1"/>
    <col min="13059" max="13059" width="16.5" customWidth="1"/>
    <col min="13060" max="13060" width="16" customWidth="1"/>
    <col min="13061" max="13061" width="14.6640625" customWidth="1"/>
    <col min="13062" max="13064" width="13.1640625" customWidth="1"/>
    <col min="13065" max="13065" width="0" hidden="1" customWidth="1"/>
    <col min="13066" max="13066" width="13.1640625" customWidth="1"/>
    <col min="13067" max="13067" width="14.83203125" customWidth="1"/>
    <col min="13068" max="13068" width="18.83203125" customWidth="1"/>
    <col min="13069" max="13069" width="17.1640625" customWidth="1"/>
    <col min="13313" max="13313" width="8.1640625" bestFit="1" customWidth="1"/>
    <col min="13314" max="13314" width="30.6640625" customWidth="1"/>
    <col min="13315" max="13315" width="16.5" customWidth="1"/>
    <col min="13316" max="13316" width="16" customWidth="1"/>
    <col min="13317" max="13317" width="14.6640625" customWidth="1"/>
    <col min="13318" max="13320" width="13.1640625" customWidth="1"/>
    <col min="13321" max="13321" width="0" hidden="1" customWidth="1"/>
    <col min="13322" max="13322" width="13.1640625" customWidth="1"/>
    <col min="13323" max="13323" width="14.83203125" customWidth="1"/>
    <col min="13324" max="13324" width="18.83203125" customWidth="1"/>
    <col min="13325" max="13325" width="17.1640625" customWidth="1"/>
    <col min="13569" max="13569" width="8.1640625" bestFit="1" customWidth="1"/>
    <col min="13570" max="13570" width="30.6640625" customWidth="1"/>
    <col min="13571" max="13571" width="16.5" customWidth="1"/>
    <col min="13572" max="13572" width="16" customWidth="1"/>
    <col min="13573" max="13573" width="14.6640625" customWidth="1"/>
    <col min="13574" max="13576" width="13.1640625" customWidth="1"/>
    <col min="13577" max="13577" width="0" hidden="1" customWidth="1"/>
    <col min="13578" max="13578" width="13.1640625" customWidth="1"/>
    <col min="13579" max="13579" width="14.83203125" customWidth="1"/>
    <col min="13580" max="13580" width="18.83203125" customWidth="1"/>
    <col min="13581" max="13581" width="17.1640625" customWidth="1"/>
    <col min="13825" max="13825" width="8.1640625" bestFit="1" customWidth="1"/>
    <col min="13826" max="13826" width="30.6640625" customWidth="1"/>
    <col min="13827" max="13827" width="16.5" customWidth="1"/>
    <col min="13828" max="13828" width="16" customWidth="1"/>
    <col min="13829" max="13829" width="14.6640625" customWidth="1"/>
    <col min="13830" max="13832" width="13.1640625" customWidth="1"/>
    <col min="13833" max="13833" width="0" hidden="1" customWidth="1"/>
    <col min="13834" max="13834" width="13.1640625" customWidth="1"/>
    <col min="13835" max="13835" width="14.83203125" customWidth="1"/>
    <col min="13836" max="13836" width="18.83203125" customWidth="1"/>
    <col min="13837" max="13837" width="17.1640625" customWidth="1"/>
    <col min="14081" max="14081" width="8.1640625" bestFit="1" customWidth="1"/>
    <col min="14082" max="14082" width="30.6640625" customWidth="1"/>
    <col min="14083" max="14083" width="16.5" customWidth="1"/>
    <col min="14084" max="14084" width="16" customWidth="1"/>
    <col min="14085" max="14085" width="14.6640625" customWidth="1"/>
    <col min="14086" max="14088" width="13.1640625" customWidth="1"/>
    <col min="14089" max="14089" width="0" hidden="1" customWidth="1"/>
    <col min="14090" max="14090" width="13.1640625" customWidth="1"/>
    <col min="14091" max="14091" width="14.83203125" customWidth="1"/>
    <col min="14092" max="14092" width="18.83203125" customWidth="1"/>
    <col min="14093" max="14093" width="17.1640625" customWidth="1"/>
    <col min="14337" max="14337" width="8.1640625" bestFit="1" customWidth="1"/>
    <col min="14338" max="14338" width="30.6640625" customWidth="1"/>
    <col min="14339" max="14339" width="16.5" customWidth="1"/>
    <col min="14340" max="14340" width="16" customWidth="1"/>
    <col min="14341" max="14341" width="14.6640625" customWidth="1"/>
    <col min="14342" max="14344" width="13.1640625" customWidth="1"/>
    <col min="14345" max="14345" width="0" hidden="1" customWidth="1"/>
    <col min="14346" max="14346" width="13.1640625" customWidth="1"/>
    <col min="14347" max="14347" width="14.83203125" customWidth="1"/>
    <col min="14348" max="14348" width="18.83203125" customWidth="1"/>
    <col min="14349" max="14349" width="17.1640625" customWidth="1"/>
    <col min="14593" max="14593" width="8.1640625" bestFit="1" customWidth="1"/>
    <col min="14594" max="14594" width="30.6640625" customWidth="1"/>
    <col min="14595" max="14595" width="16.5" customWidth="1"/>
    <col min="14596" max="14596" width="16" customWidth="1"/>
    <col min="14597" max="14597" width="14.6640625" customWidth="1"/>
    <col min="14598" max="14600" width="13.1640625" customWidth="1"/>
    <col min="14601" max="14601" width="0" hidden="1" customWidth="1"/>
    <col min="14602" max="14602" width="13.1640625" customWidth="1"/>
    <col min="14603" max="14603" width="14.83203125" customWidth="1"/>
    <col min="14604" max="14604" width="18.83203125" customWidth="1"/>
    <col min="14605" max="14605" width="17.1640625" customWidth="1"/>
    <col min="14849" max="14849" width="8.1640625" bestFit="1" customWidth="1"/>
    <col min="14850" max="14850" width="30.6640625" customWidth="1"/>
    <col min="14851" max="14851" width="16.5" customWidth="1"/>
    <col min="14852" max="14852" width="16" customWidth="1"/>
    <col min="14853" max="14853" width="14.6640625" customWidth="1"/>
    <col min="14854" max="14856" width="13.1640625" customWidth="1"/>
    <col min="14857" max="14857" width="0" hidden="1" customWidth="1"/>
    <col min="14858" max="14858" width="13.1640625" customWidth="1"/>
    <col min="14859" max="14859" width="14.83203125" customWidth="1"/>
    <col min="14860" max="14860" width="18.83203125" customWidth="1"/>
    <col min="14861" max="14861" width="17.1640625" customWidth="1"/>
    <col min="15105" max="15105" width="8.1640625" bestFit="1" customWidth="1"/>
    <col min="15106" max="15106" width="30.6640625" customWidth="1"/>
    <col min="15107" max="15107" width="16.5" customWidth="1"/>
    <col min="15108" max="15108" width="16" customWidth="1"/>
    <col min="15109" max="15109" width="14.6640625" customWidth="1"/>
    <col min="15110" max="15112" width="13.1640625" customWidth="1"/>
    <col min="15113" max="15113" width="0" hidden="1" customWidth="1"/>
    <col min="15114" max="15114" width="13.1640625" customWidth="1"/>
    <col min="15115" max="15115" width="14.83203125" customWidth="1"/>
    <col min="15116" max="15116" width="18.83203125" customWidth="1"/>
    <col min="15117" max="15117" width="17.1640625" customWidth="1"/>
    <col min="15361" max="15361" width="8.1640625" bestFit="1" customWidth="1"/>
    <col min="15362" max="15362" width="30.6640625" customWidth="1"/>
    <col min="15363" max="15363" width="16.5" customWidth="1"/>
    <col min="15364" max="15364" width="16" customWidth="1"/>
    <col min="15365" max="15365" width="14.6640625" customWidth="1"/>
    <col min="15366" max="15368" width="13.1640625" customWidth="1"/>
    <col min="15369" max="15369" width="0" hidden="1" customWidth="1"/>
    <col min="15370" max="15370" width="13.1640625" customWidth="1"/>
    <col min="15371" max="15371" width="14.83203125" customWidth="1"/>
    <col min="15372" max="15372" width="18.83203125" customWidth="1"/>
    <col min="15373" max="15373" width="17.1640625" customWidth="1"/>
    <col min="15617" max="15617" width="8.1640625" bestFit="1" customWidth="1"/>
    <col min="15618" max="15618" width="30.6640625" customWidth="1"/>
    <col min="15619" max="15619" width="16.5" customWidth="1"/>
    <col min="15620" max="15620" width="16" customWidth="1"/>
    <col min="15621" max="15621" width="14.6640625" customWidth="1"/>
    <col min="15622" max="15624" width="13.1640625" customWidth="1"/>
    <col min="15625" max="15625" width="0" hidden="1" customWidth="1"/>
    <col min="15626" max="15626" width="13.1640625" customWidth="1"/>
    <col min="15627" max="15627" width="14.83203125" customWidth="1"/>
    <col min="15628" max="15628" width="18.83203125" customWidth="1"/>
    <col min="15629" max="15629" width="17.1640625" customWidth="1"/>
    <col min="15873" max="15873" width="8.1640625" bestFit="1" customWidth="1"/>
    <col min="15874" max="15874" width="30.6640625" customWidth="1"/>
    <col min="15875" max="15875" width="16.5" customWidth="1"/>
    <col min="15876" max="15876" width="16" customWidth="1"/>
    <col min="15877" max="15877" width="14.6640625" customWidth="1"/>
    <col min="15878" max="15880" width="13.1640625" customWidth="1"/>
    <col min="15881" max="15881" width="0" hidden="1" customWidth="1"/>
    <col min="15882" max="15882" width="13.1640625" customWidth="1"/>
    <col min="15883" max="15883" width="14.83203125" customWidth="1"/>
    <col min="15884" max="15884" width="18.83203125" customWidth="1"/>
    <col min="15885" max="15885" width="17.1640625" customWidth="1"/>
    <col min="16129" max="16129" width="8.1640625" bestFit="1" customWidth="1"/>
    <col min="16130" max="16130" width="30.6640625" customWidth="1"/>
    <col min="16131" max="16131" width="16.5" customWidth="1"/>
    <col min="16132" max="16132" width="16" customWidth="1"/>
    <col min="16133" max="16133" width="14.6640625" customWidth="1"/>
    <col min="16134" max="16136" width="13.1640625" customWidth="1"/>
    <col min="16137" max="16137" width="0" hidden="1" customWidth="1"/>
    <col min="16138" max="16138" width="13.1640625" customWidth="1"/>
    <col min="16139" max="16139" width="14.83203125" customWidth="1"/>
    <col min="16140" max="16140" width="18.83203125" customWidth="1"/>
    <col min="16141" max="16141" width="17.1640625" customWidth="1"/>
  </cols>
  <sheetData>
    <row r="1" spans="1:15" ht="33.75" customHeight="1" x14ac:dyDescent="0.2">
      <c r="A1" s="76"/>
      <c r="B1" s="115"/>
      <c r="C1" s="80"/>
      <c r="D1" s="116"/>
      <c r="E1" s="67"/>
      <c r="F1" s="67"/>
      <c r="G1" s="67"/>
      <c r="H1" s="67"/>
      <c r="I1" s="67"/>
      <c r="J1" s="458" t="s">
        <v>382</v>
      </c>
      <c r="K1" s="459"/>
      <c r="L1" s="459"/>
      <c r="M1" s="459"/>
      <c r="N1" s="160"/>
    </row>
    <row r="2" spans="1:15" s="4" customFormat="1" ht="34.5" customHeight="1" x14ac:dyDescent="0.2">
      <c r="A2" s="473" t="s">
        <v>167</v>
      </c>
      <c r="B2" s="473"/>
      <c r="C2" s="473"/>
      <c r="D2" s="473"/>
      <c r="E2" s="473"/>
      <c r="F2" s="473"/>
      <c r="G2" s="473"/>
      <c r="H2" s="473"/>
      <c r="I2" s="473"/>
      <c r="J2" s="473"/>
      <c r="K2" s="473"/>
      <c r="L2" s="473"/>
      <c r="M2" s="473"/>
    </row>
    <row r="3" spans="1:15" ht="99" customHeight="1" x14ac:dyDescent="0.2">
      <c r="A3" s="474" t="s">
        <v>0</v>
      </c>
      <c r="B3" s="157"/>
      <c r="C3" s="156" t="s">
        <v>168</v>
      </c>
      <c r="D3" s="156" t="s">
        <v>169</v>
      </c>
      <c r="E3" s="156" t="s">
        <v>170</v>
      </c>
      <c r="F3" s="156" t="s">
        <v>171</v>
      </c>
      <c r="G3" s="156" t="s">
        <v>172</v>
      </c>
      <c r="H3" s="156" t="s">
        <v>173</v>
      </c>
      <c r="I3" s="156" t="s">
        <v>174</v>
      </c>
      <c r="J3" s="156" t="s">
        <v>175</v>
      </c>
      <c r="K3" s="477" t="s">
        <v>176</v>
      </c>
      <c r="L3" s="480" t="s">
        <v>177</v>
      </c>
      <c r="M3" s="477" t="s">
        <v>178</v>
      </c>
    </row>
    <row r="4" spans="1:15" ht="12" customHeight="1" x14ac:dyDescent="0.2">
      <c r="A4" s="475"/>
      <c r="B4" s="157" t="s">
        <v>179</v>
      </c>
      <c r="C4" s="156">
        <v>5</v>
      </c>
      <c r="D4" s="156">
        <v>5</v>
      </c>
      <c r="E4" s="156">
        <v>5</v>
      </c>
      <c r="F4" s="156">
        <v>2.5</v>
      </c>
      <c r="G4" s="156">
        <v>2.5</v>
      </c>
      <c r="H4" s="156">
        <v>2.5</v>
      </c>
      <c r="I4" s="156">
        <v>2.5</v>
      </c>
      <c r="J4" s="156">
        <v>2.5</v>
      </c>
      <c r="K4" s="478"/>
      <c r="L4" s="481"/>
      <c r="M4" s="478"/>
    </row>
    <row r="5" spans="1:15" ht="24.75" customHeight="1" x14ac:dyDescent="0.2">
      <c r="A5" s="476"/>
      <c r="B5" s="158" t="s">
        <v>113</v>
      </c>
      <c r="C5" s="159" t="s">
        <v>180</v>
      </c>
      <c r="D5" s="159" t="s">
        <v>181</v>
      </c>
      <c r="E5" s="159" t="s">
        <v>180</v>
      </c>
      <c r="F5" s="159" t="s">
        <v>180</v>
      </c>
      <c r="G5" s="159" t="s">
        <v>180</v>
      </c>
      <c r="H5" s="159" t="s">
        <v>180</v>
      </c>
      <c r="I5" s="159" t="s">
        <v>180</v>
      </c>
      <c r="J5" s="159" t="s">
        <v>180</v>
      </c>
      <c r="K5" s="479"/>
      <c r="L5" s="482"/>
      <c r="M5" s="479"/>
    </row>
    <row r="6" spans="1:15" ht="25.5" x14ac:dyDescent="0.2">
      <c r="A6" s="51">
        <v>560002</v>
      </c>
      <c r="B6" s="52" t="s">
        <v>56</v>
      </c>
      <c r="C6" s="117">
        <f>VLOOKUP(A6,'[1]1Прил. АПП на 1 жителя'!$A$6:$O$66,15,0)</f>
        <v>3.81</v>
      </c>
      <c r="D6" s="118">
        <f>VLOOKUP(A6,'[1]2Прил.ПЦ от общего АПП'!$A$6:$O$66,15,0)</f>
        <v>2.2799999999999998</v>
      </c>
      <c r="E6" s="118">
        <f>VLOOKUP(A6,'[1]3Прил.Диспанс.'!$A$6:$O$66,15,0)</f>
        <v>3.29</v>
      </c>
      <c r="F6" s="118">
        <f>VLOOKUP(A6,'[1]4Прил. НП'!$A$6:$O$66,15,0)</f>
        <v>0.86</v>
      </c>
      <c r="G6" s="118">
        <f>VLOOKUP(A6,'[1]5Вызовы СМП'!$A$6:$O$66,15,0)</f>
        <v>2.5</v>
      </c>
      <c r="H6" s="118">
        <f>VLOOKUP(A6,'[1]6. Уровень госп. ПН'!$A$6:$O$66,15,0)</f>
        <v>2.48</v>
      </c>
      <c r="I6" s="118">
        <f>VLOOKUP(A6,'[1]7.Экстр.госпитализации'!$A$6:$O$65,15,0)</f>
        <v>0</v>
      </c>
      <c r="J6" s="118">
        <f>VLOOKUP(A6,'[1]7.АПП после инфаркта,инсульта'!$A$6:$G$66,7,0)</f>
        <v>0.68</v>
      </c>
      <c r="K6" s="119">
        <f t="shared" ref="K6:K66" si="0">F6+E6+D6+C6+G6+H6+I6+J6</f>
        <v>15.9</v>
      </c>
      <c r="L6" s="120">
        <f>25*VLOOKUP(A6,'[1]8.Весовые коэф.'!$A$6:$G$66,7,0)+22.5*VLOOKUP(A6,'[1]8.Весовые коэф.'!$A$6:$G$66,6,0)</f>
        <v>25</v>
      </c>
      <c r="M6" s="118">
        <f>100/L6*K6</f>
        <v>63.6</v>
      </c>
      <c r="N6" s="72"/>
      <c r="O6" s="84"/>
    </row>
    <row r="7" spans="1:15" ht="25.5" x14ac:dyDescent="0.2">
      <c r="A7" s="51">
        <v>560014</v>
      </c>
      <c r="B7" s="52" t="s">
        <v>67</v>
      </c>
      <c r="C7" s="117">
        <f>VLOOKUP(A7,'[1]1Прил. АПП на 1 жителя'!$A$6:$O$66,15,0)</f>
        <v>4.82</v>
      </c>
      <c r="D7" s="118">
        <f>VLOOKUP(A7,'[1]2Прил.ПЦ от общего АПП'!$A$6:$O$66,15,0)</f>
        <v>5</v>
      </c>
      <c r="E7" s="118">
        <f>VLOOKUP(A7,'[1]3Прил.Диспанс.'!$A$6:$O$66,15,0)</f>
        <v>3.38</v>
      </c>
      <c r="F7" s="118">
        <f>VLOOKUP(A7,'[1]4Прил. НП'!$A$6:$O$66,15,0)</f>
        <v>0.37</v>
      </c>
      <c r="G7" s="118">
        <f>VLOOKUP(A7,'[1]5Вызовы СМП'!$A$6:$O$66,15,0)</f>
        <v>2.5</v>
      </c>
      <c r="H7" s="118">
        <f>VLOOKUP(A7,'[1]6. Уровень госп. ПН'!$A$6:$O$66,15,0)</f>
        <v>2.5</v>
      </c>
      <c r="I7" s="118">
        <f>VLOOKUP(A7,'[1]7.Экстр.госпитализации'!$A$6:$O$65,15,0)</f>
        <v>0</v>
      </c>
      <c r="J7" s="118">
        <f>VLOOKUP(A7,'[1]7.АПП после инфаркта,инсульта'!$A$6:$G$66,7,0)</f>
        <v>1.1299999999999999</v>
      </c>
      <c r="K7" s="119">
        <f t="shared" si="0"/>
        <v>19.7</v>
      </c>
      <c r="L7" s="120">
        <f>25*VLOOKUP(A7,'[1]8.Весовые коэф.'!$A$6:$G$66,7,0)+22.5*VLOOKUP(A7,'[1]8.Весовые коэф.'!$A$6:$G$66,6,0)</f>
        <v>24.9</v>
      </c>
      <c r="M7" s="118">
        <f t="shared" ref="M7:M65" si="1">100/L7*K7</f>
        <v>79.12</v>
      </c>
      <c r="N7" s="72"/>
      <c r="O7" s="84"/>
    </row>
    <row r="8" spans="1:15" ht="14.25" x14ac:dyDescent="0.2">
      <c r="A8" s="51">
        <v>560017</v>
      </c>
      <c r="B8" s="52" t="s">
        <v>68</v>
      </c>
      <c r="C8" s="117">
        <f>VLOOKUP(A8,'[1]1Прил. АПП на 1 жителя'!$A$6:$O$66,15,0)</f>
        <v>3.87</v>
      </c>
      <c r="D8" s="118">
        <f>VLOOKUP(A8,'[1]2Прил.ПЦ от общего АПП'!$A$6:$O$66,15,0)</f>
        <v>4.7</v>
      </c>
      <c r="E8" s="118">
        <f>VLOOKUP(A8,'[1]3Прил.Диспанс.'!$A$6:$O$66,15,0)</f>
        <v>5</v>
      </c>
      <c r="F8" s="118">
        <f>VLOOKUP(A8,'[1]4Прил. НП'!$A$6:$O$66,15,0)</f>
        <v>1.0900000000000001</v>
      </c>
      <c r="G8" s="118">
        <f>VLOOKUP(A8,'[1]5Вызовы СМП'!$A$6:$O$66,15,0)</f>
        <v>2.5</v>
      </c>
      <c r="H8" s="118">
        <f>VLOOKUP(A8,'[1]6. Уровень госп. ПН'!$A$6:$O$66,15,0)</f>
        <v>2.5</v>
      </c>
      <c r="I8" s="118">
        <f>VLOOKUP(A8,'[1]7.Экстр.госпитализации'!$A$6:$O$65,15,0)</f>
        <v>0</v>
      </c>
      <c r="J8" s="118">
        <f>VLOOKUP(A8,'[1]7.АПП после инфаркта,инсульта'!$A$6:$G$66,7,0)</f>
        <v>1.95</v>
      </c>
      <c r="K8" s="119">
        <f t="shared" si="0"/>
        <v>21.61</v>
      </c>
      <c r="L8" s="120">
        <f>25*VLOOKUP(A8,'[1]8.Весовые коэф.'!$A$6:$G$66,7,0)+22.5*VLOOKUP(A8,'[1]8.Весовые коэф.'!$A$6:$G$66,6,0)</f>
        <v>25</v>
      </c>
      <c r="M8" s="118">
        <f t="shared" si="1"/>
        <v>86.44</v>
      </c>
      <c r="N8" s="72"/>
      <c r="O8" s="84"/>
    </row>
    <row r="9" spans="1:15" ht="14.25" x14ac:dyDescent="0.2">
      <c r="A9" s="51">
        <v>560019</v>
      </c>
      <c r="B9" s="52" t="s">
        <v>69</v>
      </c>
      <c r="C9" s="117">
        <f>VLOOKUP(A9,'[1]1Прил. АПП на 1 жителя'!$A$6:$O$66,15,0)</f>
        <v>4.17</v>
      </c>
      <c r="D9" s="118">
        <f>VLOOKUP(A9,'[1]2Прил.ПЦ от общего АПП'!$A$6:$O$66,15,0)</f>
        <v>5</v>
      </c>
      <c r="E9" s="118">
        <f>VLOOKUP(A9,'[1]3Прил.Диспанс.'!$A$6:$O$66,15,0)</f>
        <v>4.93</v>
      </c>
      <c r="F9" s="118">
        <f>VLOOKUP(A9,'[1]4Прил. НП'!$A$6:$O$66,15,0)</f>
        <v>1.31</v>
      </c>
      <c r="G9" s="118">
        <f>VLOOKUP(A9,'[1]5Вызовы СМП'!$A$6:$O$66,15,0)</f>
        <v>2.5</v>
      </c>
      <c r="H9" s="118">
        <f>VLOOKUP(A9,'[1]6. Уровень госп. ПН'!$A$6:$O$66,15,0)</f>
        <v>2.5</v>
      </c>
      <c r="I9" s="118">
        <f>VLOOKUP(A9,'[1]7.Экстр.госпитализации'!$A$6:$O$65,15,0)</f>
        <v>0</v>
      </c>
      <c r="J9" s="118">
        <f>VLOOKUP(A9,'[1]7.АПП после инфаркта,инсульта'!$A$6:$G$66,7,0)</f>
        <v>1.7</v>
      </c>
      <c r="K9" s="119">
        <f t="shared" si="0"/>
        <v>22.11</v>
      </c>
      <c r="L9" s="120">
        <f>25*VLOOKUP(A9,'[1]8.Весовые коэф.'!$A$6:$G$66,7,0)+22.5*VLOOKUP(A9,'[1]8.Весовые коэф.'!$A$6:$G$66,6,0)</f>
        <v>24.9</v>
      </c>
      <c r="M9" s="118">
        <f t="shared" si="1"/>
        <v>88.8</v>
      </c>
      <c r="N9" s="72"/>
      <c r="O9" s="84"/>
    </row>
    <row r="10" spans="1:15" ht="14.25" x14ac:dyDescent="0.2">
      <c r="A10" s="51">
        <v>560021</v>
      </c>
      <c r="B10" s="52" t="s">
        <v>70</v>
      </c>
      <c r="C10" s="117">
        <f>VLOOKUP(A10,'[1]1Прил. АПП на 1 жителя'!$A$6:$O$66,15,0)</f>
        <v>5</v>
      </c>
      <c r="D10" s="118">
        <f>VLOOKUP(A10,'[1]2Прил.ПЦ от общего АПП'!$A$6:$O$66,15,0)</f>
        <v>5</v>
      </c>
      <c r="E10" s="118">
        <f>VLOOKUP(A10,'[1]3Прил.Диспанс.'!$A$6:$O$66,15,0)</f>
        <v>4.84</v>
      </c>
      <c r="F10" s="118">
        <f>VLOOKUP(A10,'[1]4Прил. НП'!$A$6:$O$66,15,0)</f>
        <v>1.27</v>
      </c>
      <c r="G10" s="118">
        <f>VLOOKUP(A10,'[1]5Вызовы СМП'!$A$6:$O$66,15,0)</f>
        <v>2.09</v>
      </c>
      <c r="H10" s="118">
        <f>VLOOKUP(A10,'[1]6. Уровень госп. ПН'!$A$6:$O$66,15,0)</f>
        <v>2.5</v>
      </c>
      <c r="I10" s="118">
        <f>VLOOKUP(A10,'[1]7.Экстр.госпитализации'!$A$6:$O$65,15,0)</f>
        <v>0</v>
      </c>
      <c r="J10" s="118">
        <f>VLOOKUP(A10,'[1]7.АПП после инфаркта,инсульта'!$A$6:$G$66,7,0)</f>
        <v>1.48</v>
      </c>
      <c r="K10" s="119">
        <f t="shared" si="0"/>
        <v>22.18</v>
      </c>
      <c r="L10" s="120">
        <f>25*VLOOKUP(A10,'[1]8.Весовые коэф.'!$A$6:$G$66,7,0)+22.5*VLOOKUP(A10,'[1]8.Весовые коэф.'!$A$6:$G$66,6,0)</f>
        <v>23.98</v>
      </c>
      <c r="M10" s="118">
        <f t="shared" si="1"/>
        <v>92.49</v>
      </c>
      <c r="N10" s="72"/>
      <c r="O10" s="84"/>
    </row>
    <row r="11" spans="1:15" ht="14.25" x14ac:dyDescent="0.2">
      <c r="A11" s="51">
        <v>560022</v>
      </c>
      <c r="B11" s="52" t="s">
        <v>71</v>
      </c>
      <c r="C11" s="117">
        <f>VLOOKUP(A11,'[1]1Прил. АПП на 1 жителя'!$A$6:$O$66,15,0)</f>
        <v>4.25</v>
      </c>
      <c r="D11" s="118">
        <f>VLOOKUP(A11,'[1]2Прил.ПЦ от общего АПП'!$A$6:$O$66,15,0)</f>
        <v>3.99</v>
      </c>
      <c r="E11" s="118">
        <f>VLOOKUP(A11,'[1]3Прил.Диспанс.'!$A$6:$O$66,15,0)</f>
        <v>4.9800000000000004</v>
      </c>
      <c r="F11" s="118">
        <f>VLOOKUP(A11,'[1]4Прил. НП'!$A$6:$O$66,15,0)</f>
        <v>1.04</v>
      </c>
      <c r="G11" s="118">
        <f>VLOOKUP(A11,'[1]5Вызовы СМП'!$A$6:$O$66,15,0)</f>
        <v>2.14</v>
      </c>
      <c r="H11" s="118">
        <f>VLOOKUP(A11,'[1]6. Уровень госп. ПН'!$A$6:$O$66,15,0)</f>
        <v>2.46</v>
      </c>
      <c r="I11" s="118">
        <f>VLOOKUP(A11,'[1]7.Экстр.госпитализации'!$A$6:$O$65,15,0)</f>
        <v>0</v>
      </c>
      <c r="J11" s="118">
        <f>VLOOKUP(A11,'[1]7.АПП после инфаркта,инсульта'!$A$6:$G$66,7,0)</f>
        <v>1.49</v>
      </c>
      <c r="K11" s="119">
        <f t="shared" si="0"/>
        <v>20.350000000000001</v>
      </c>
      <c r="L11" s="120">
        <f>25*VLOOKUP(A11,'[1]8.Весовые коэф.'!$A$6:$G$66,7,0)+22.5*VLOOKUP(A11,'[1]8.Весовые коэф.'!$A$6:$G$66,6,0)</f>
        <v>24.35</v>
      </c>
      <c r="M11" s="118">
        <f t="shared" si="1"/>
        <v>83.57</v>
      </c>
      <c r="N11" s="72"/>
      <c r="O11" s="84"/>
    </row>
    <row r="12" spans="1:15" ht="14.25" x14ac:dyDescent="0.2">
      <c r="A12" s="51">
        <v>560024</v>
      </c>
      <c r="B12" s="52" t="s">
        <v>72</v>
      </c>
      <c r="C12" s="117">
        <f>VLOOKUP(A12,'[1]1Прил. АПП на 1 жителя'!$A$6:$O$66,15,0)</f>
        <v>4.87</v>
      </c>
      <c r="D12" s="118">
        <f>VLOOKUP(A12,'[1]2Прил.ПЦ от общего АПП'!$A$6:$O$66,15,0)</f>
        <v>5</v>
      </c>
      <c r="E12" s="118">
        <f>VLOOKUP(A12,'[1]3Прил.Диспанс.'!$A$6:$O$66,15,0)</f>
        <v>4.3499999999999996</v>
      </c>
      <c r="F12" s="118">
        <f>VLOOKUP(A12,'[1]4Прил. НП'!$A$6:$O$66,15,0)</f>
        <v>2.41</v>
      </c>
      <c r="G12" s="118">
        <f>VLOOKUP(A12,'[1]5Вызовы СМП'!$A$6:$O$66,15,0)</f>
        <v>2.46</v>
      </c>
      <c r="H12" s="118">
        <f>VLOOKUP(A12,'[1]6. Уровень госп. ПН'!$A$6:$O$66,15,0)</f>
        <v>2.5</v>
      </c>
      <c r="I12" s="118">
        <f>VLOOKUP(A12,'[1]7.Экстр.госпитализации'!$A$6:$O$65,15,0)</f>
        <v>0</v>
      </c>
      <c r="J12" s="118">
        <f>VLOOKUP(A12,'[1]7.АПП после инфаркта,инсульта'!$A$6:$G$66,7,0)</f>
        <v>0</v>
      </c>
      <c r="K12" s="119">
        <f t="shared" si="0"/>
        <v>21.59</v>
      </c>
      <c r="L12" s="120">
        <f>25*VLOOKUP(A12,'[1]8.Весовые коэф.'!$A$6:$G$66,7,0)+22.5*VLOOKUP(A12,'[1]8.Весовые коэф.'!$A$6:$G$66,6,0)</f>
        <v>22.63</v>
      </c>
      <c r="M12" s="118">
        <f t="shared" si="1"/>
        <v>95.4</v>
      </c>
      <c r="N12" s="72"/>
      <c r="O12" s="84"/>
    </row>
    <row r="13" spans="1:15" ht="25.5" x14ac:dyDescent="0.2">
      <c r="A13" s="51">
        <v>560026</v>
      </c>
      <c r="B13" s="52" t="s">
        <v>73</v>
      </c>
      <c r="C13" s="117">
        <f>VLOOKUP(A13,'[1]1Прил. АПП на 1 жителя'!$A$6:$O$66,15,0)</f>
        <v>3.49</v>
      </c>
      <c r="D13" s="118">
        <f>VLOOKUP(A13,'[1]2Прил.ПЦ от общего АПП'!$A$6:$O$66,15,0)</f>
        <v>5</v>
      </c>
      <c r="E13" s="118">
        <f>VLOOKUP(A13,'[1]3Прил.Диспанс.'!$A$6:$O$66,15,0)</f>
        <v>4.3600000000000003</v>
      </c>
      <c r="F13" s="118">
        <f>VLOOKUP(A13,'[1]4Прил. НП'!$A$6:$O$66,15,0)</f>
        <v>0.91</v>
      </c>
      <c r="G13" s="118">
        <f>VLOOKUP(A13,'[1]5Вызовы СМП'!$A$6:$O$66,15,0)</f>
        <v>2.4900000000000002</v>
      </c>
      <c r="H13" s="118">
        <f>VLOOKUP(A13,'[1]6. Уровень госп. ПН'!$A$6:$O$66,15,0)</f>
        <v>2.5</v>
      </c>
      <c r="I13" s="118">
        <f>VLOOKUP(A13,'[1]7.Экстр.госпитализации'!$A$6:$O$65,15,0)</f>
        <v>0</v>
      </c>
      <c r="J13" s="118">
        <f>VLOOKUP(A13,'[1]7.АПП после инфаркта,инсульта'!$A$6:$G$66,7,0)</f>
        <v>1.29</v>
      </c>
      <c r="K13" s="119">
        <f t="shared" si="0"/>
        <v>20.04</v>
      </c>
      <c r="L13" s="120">
        <f>25*VLOOKUP(A13,'[1]8.Весовые коэф.'!$A$6:$G$66,7,0)+22.5*VLOOKUP(A13,'[1]8.Весовые коэф.'!$A$6:$G$66,6,0)</f>
        <v>24.58</v>
      </c>
      <c r="M13" s="118">
        <f t="shared" si="1"/>
        <v>81.53</v>
      </c>
      <c r="N13" s="72"/>
      <c r="O13" s="84"/>
    </row>
    <row r="14" spans="1:15" ht="14.25" x14ac:dyDescent="0.2">
      <c r="A14" s="51">
        <v>560032</v>
      </c>
      <c r="B14" s="52" t="s">
        <v>75</v>
      </c>
      <c r="C14" s="117">
        <f>VLOOKUP(A14,'[1]1Прил. АПП на 1 жителя'!$A$6:$O$66,15,0)</f>
        <v>2.69</v>
      </c>
      <c r="D14" s="118">
        <f>VLOOKUP(A14,'[1]2Прил.ПЦ от общего АПП'!$A$6:$O$66,15,0)</f>
        <v>3.09</v>
      </c>
      <c r="E14" s="118">
        <f>VLOOKUP(A14,'[1]3Прил.Диспанс.'!$A$6:$O$66,15,0)</f>
        <v>2</v>
      </c>
      <c r="F14" s="118">
        <f>VLOOKUP(A14,'[1]4Прил. НП'!$A$6:$O$66,15,0)</f>
        <v>1.25</v>
      </c>
      <c r="G14" s="118">
        <f>VLOOKUP(A14,'[1]5Вызовы СМП'!$A$6:$O$66,15,0)</f>
        <v>2.0299999999999998</v>
      </c>
      <c r="H14" s="118">
        <f>VLOOKUP(A14,'[1]6. Уровень госп. ПН'!$A$6:$O$66,15,0)</f>
        <v>2.5</v>
      </c>
      <c r="I14" s="118">
        <f>VLOOKUP(A14,'[1]7.Экстр.госпитализации'!$A$6:$O$65,15,0)</f>
        <v>0</v>
      </c>
      <c r="J14" s="118">
        <f>VLOOKUP(A14,'[1]7.АПП после инфаркта,инсульта'!$A$6:$G$66,7,0)</f>
        <v>0.81</v>
      </c>
      <c r="K14" s="119">
        <f t="shared" si="0"/>
        <v>14.37</v>
      </c>
      <c r="L14" s="120">
        <f>25*VLOOKUP(A14,'[1]8.Весовые коэф.'!$A$6:$G$66,7,0)+22.5*VLOOKUP(A14,'[1]8.Весовые коэф.'!$A$6:$G$66,6,0)</f>
        <v>25</v>
      </c>
      <c r="M14" s="118">
        <f t="shared" si="1"/>
        <v>57.48</v>
      </c>
      <c r="N14" s="72"/>
      <c r="O14" s="84"/>
    </row>
    <row r="15" spans="1:15" ht="14.25" x14ac:dyDescent="0.2">
      <c r="A15" s="51">
        <v>560033</v>
      </c>
      <c r="B15" s="52" t="s">
        <v>76</v>
      </c>
      <c r="C15" s="117">
        <f>VLOOKUP(A15,'[1]1Прил. АПП на 1 жителя'!$A$6:$O$66,15,0)</f>
        <v>3.8</v>
      </c>
      <c r="D15" s="118">
        <f>VLOOKUP(A15,'[1]2Прил.ПЦ от общего АПП'!$A$6:$O$66,15,0)</f>
        <v>5</v>
      </c>
      <c r="E15" s="118">
        <f>VLOOKUP(A15,'[1]3Прил.Диспанс.'!$A$6:$O$66,15,0)</f>
        <v>5</v>
      </c>
      <c r="F15" s="118">
        <f>VLOOKUP(A15,'[1]4Прил. НП'!$A$6:$O$66,15,0)</f>
        <v>1.62</v>
      </c>
      <c r="G15" s="118">
        <f>VLOOKUP(A15,'[1]5Вызовы СМП'!$A$6:$O$66,15,0)</f>
        <v>2.5</v>
      </c>
      <c r="H15" s="118">
        <f>VLOOKUP(A15,'[1]6. Уровень госп. ПН'!$A$6:$O$66,15,0)</f>
        <v>2.5</v>
      </c>
      <c r="I15" s="118">
        <f>VLOOKUP(A15,'[1]7.Экстр.госпитализации'!$A$6:$O$65,15,0)</f>
        <v>0</v>
      </c>
      <c r="J15" s="118">
        <f>VLOOKUP(A15,'[1]7.АПП после инфаркта,инсульта'!$A$6:$G$66,7,0)</f>
        <v>1.27</v>
      </c>
      <c r="K15" s="119">
        <f t="shared" si="0"/>
        <v>21.69</v>
      </c>
      <c r="L15" s="120">
        <f>25*VLOOKUP(A15,'[1]8.Весовые коэф.'!$A$6:$G$66,7,0)+22.5*VLOOKUP(A15,'[1]8.Весовые коэф.'!$A$6:$G$66,6,0)</f>
        <v>25</v>
      </c>
      <c r="M15" s="118">
        <f t="shared" si="1"/>
        <v>86.76</v>
      </c>
      <c r="N15" s="72"/>
      <c r="O15" s="84"/>
    </row>
    <row r="16" spans="1:15" ht="14.25" x14ac:dyDescent="0.2">
      <c r="A16" s="51">
        <v>560034</v>
      </c>
      <c r="B16" s="52" t="s">
        <v>77</v>
      </c>
      <c r="C16" s="117">
        <f>VLOOKUP(A16,'[1]1Прил. АПП на 1 жителя'!$A$6:$O$66,15,0)</f>
        <v>0</v>
      </c>
      <c r="D16" s="118">
        <f>VLOOKUP(A16,'[1]2Прил.ПЦ от общего АПП'!$A$6:$O$66,15,0)</f>
        <v>0</v>
      </c>
      <c r="E16" s="118">
        <f>VLOOKUP(A16,'[1]3Прил.Диспанс.'!$A$6:$O$66,15,0)</f>
        <v>4.5999999999999996</v>
      </c>
      <c r="F16" s="118">
        <f>VLOOKUP(A16,'[1]4Прил. НП'!$A$6:$O$66,15,0)</f>
        <v>1.46</v>
      </c>
      <c r="G16" s="118">
        <f>VLOOKUP(A16,'[1]5Вызовы СМП'!$A$6:$O$66,15,0)</f>
        <v>2.5</v>
      </c>
      <c r="H16" s="118">
        <f>VLOOKUP(A16,'[1]6. Уровень госп. ПН'!$A$6:$O$66,15,0)</f>
        <v>2.5</v>
      </c>
      <c r="I16" s="118">
        <f>VLOOKUP(A16,'[1]7.Экстр.госпитализации'!$A$6:$O$65,15,0)</f>
        <v>0</v>
      </c>
      <c r="J16" s="118">
        <f>VLOOKUP(A16,'[1]7.АПП после инфаркта,инсульта'!$A$6:$G$66,7,0)</f>
        <v>0.9</v>
      </c>
      <c r="K16" s="119">
        <f t="shared" si="0"/>
        <v>11.96</v>
      </c>
      <c r="L16" s="120">
        <f>25*VLOOKUP(A16,'[1]8.Весовые коэф.'!$A$6:$G$66,7,0)+22.5*VLOOKUP(A16,'[1]8.Весовые коэф.'!$A$6:$G$66,6,0)</f>
        <v>25</v>
      </c>
      <c r="M16" s="118">
        <f t="shared" si="1"/>
        <v>47.84</v>
      </c>
      <c r="N16" s="72"/>
      <c r="O16" s="84"/>
    </row>
    <row r="17" spans="1:15" ht="14.25" x14ac:dyDescent="0.2">
      <c r="A17" s="51">
        <v>560035</v>
      </c>
      <c r="B17" s="52" t="s">
        <v>78</v>
      </c>
      <c r="C17" s="117">
        <f>VLOOKUP(A17,'[1]1Прил. АПП на 1 жителя'!$A$6:$O$66,15,0)</f>
        <v>4.7300000000000004</v>
      </c>
      <c r="D17" s="118">
        <f>VLOOKUP(A17,'[1]2Прил.ПЦ от общего АПП'!$A$6:$O$66,15,0)</f>
        <v>4.93</v>
      </c>
      <c r="E17" s="118">
        <f>VLOOKUP(A17,'[1]3Прил.Диспанс.'!$A$6:$O$66,15,0)</f>
        <v>3.77</v>
      </c>
      <c r="F17" s="118">
        <f>VLOOKUP(A17,'[1]4Прил. НП'!$A$6:$O$66,15,0)</f>
        <v>0.35</v>
      </c>
      <c r="G17" s="118">
        <f>VLOOKUP(A17,'[1]5Вызовы СМП'!$A$6:$O$66,15,0)</f>
        <v>2.5</v>
      </c>
      <c r="H17" s="118">
        <f>VLOOKUP(A17,'[1]6. Уровень госп. ПН'!$A$6:$O$66,15,0)</f>
        <v>2.5</v>
      </c>
      <c r="I17" s="118">
        <f>VLOOKUP(A17,'[1]7.Экстр.госпитализации'!$A$6:$O$65,15,0)</f>
        <v>0</v>
      </c>
      <c r="J17" s="118">
        <f>VLOOKUP(A17,'[1]7.АПП после инфаркта,инсульта'!$A$6:$G$66,7,0)</f>
        <v>0</v>
      </c>
      <c r="K17" s="119">
        <f t="shared" si="0"/>
        <v>18.78</v>
      </c>
      <c r="L17" s="120">
        <f>25*VLOOKUP(A17,'[1]8.Весовые коэф.'!$A$6:$G$66,7,0)+22.5*VLOOKUP(A17,'[1]8.Весовые коэф.'!$A$6:$G$66,6,0)</f>
        <v>22.65</v>
      </c>
      <c r="M17" s="118">
        <f t="shared" si="1"/>
        <v>82.91</v>
      </c>
      <c r="N17" s="72"/>
      <c r="O17" s="84"/>
    </row>
    <row r="18" spans="1:15" ht="14.25" x14ac:dyDescent="0.2">
      <c r="A18" s="51">
        <v>560036</v>
      </c>
      <c r="B18" s="52" t="s">
        <v>74</v>
      </c>
      <c r="C18" s="117">
        <f>VLOOKUP(A18,'[1]1Прил. АПП на 1 жителя'!$A$6:$O$66,15,0)</f>
        <v>0.85</v>
      </c>
      <c r="D18" s="118">
        <f>VLOOKUP(A18,'[1]2Прил.ПЦ от общего АПП'!$A$6:$O$66,15,0)</f>
        <v>5</v>
      </c>
      <c r="E18" s="118">
        <f>VLOOKUP(A18,'[1]3Прил.Диспанс.'!$A$6:$O$66,15,0)</f>
        <v>4.7300000000000004</v>
      </c>
      <c r="F18" s="118">
        <f>VLOOKUP(A18,'[1]4Прил. НП'!$A$6:$O$66,15,0)</f>
        <v>0.84</v>
      </c>
      <c r="G18" s="118">
        <f>VLOOKUP(A18,'[1]5Вызовы СМП'!$A$6:$O$66,15,0)</f>
        <v>2.5</v>
      </c>
      <c r="H18" s="118">
        <f>VLOOKUP(A18,'[1]6. Уровень госп. ПН'!$A$6:$O$66,15,0)</f>
        <v>2.5</v>
      </c>
      <c r="I18" s="118">
        <f>VLOOKUP(A18,'[1]7.Экстр.госпитализации'!$A$6:$O$65,15,0)</f>
        <v>0</v>
      </c>
      <c r="J18" s="118">
        <f>VLOOKUP(A18,'[1]7.АПП после инфаркта,инсульта'!$A$6:$G$66,7,0)</f>
        <v>0.42</v>
      </c>
      <c r="K18" s="119">
        <f t="shared" si="0"/>
        <v>16.84</v>
      </c>
      <c r="L18" s="120">
        <f>25*VLOOKUP(A18,'[1]8.Весовые коэф.'!$A$6:$G$66,7,0)+22.5*VLOOKUP(A18,'[1]8.Весовые коэф.'!$A$6:$G$66,6,0)</f>
        <v>24.53</v>
      </c>
      <c r="M18" s="118">
        <f t="shared" si="1"/>
        <v>68.650000000000006</v>
      </c>
      <c r="N18" s="72"/>
      <c r="O18" s="84"/>
    </row>
    <row r="19" spans="1:15" ht="25.5" x14ac:dyDescent="0.2">
      <c r="A19" s="51">
        <v>560041</v>
      </c>
      <c r="B19" s="52" t="s">
        <v>79</v>
      </c>
      <c r="C19" s="117">
        <f>VLOOKUP(A19,'[1]1Прил. АПП на 1 жителя'!$A$6:$O$66,15,0)</f>
        <v>4.37</v>
      </c>
      <c r="D19" s="118">
        <f>VLOOKUP(A19,'[1]2Прил.ПЦ от общего АПП'!$A$6:$O$66,15,0)</f>
        <v>4.0999999999999996</v>
      </c>
      <c r="E19" s="118">
        <f>VLOOKUP(A19,'[1]3Прил.Диспанс.'!$A$6:$O$66,15,0)</f>
        <v>3.7</v>
      </c>
      <c r="F19" s="118">
        <f>VLOOKUP(A19,'[1]4Прил. НП'!$A$6:$O$66,15,0)</f>
        <v>0.68</v>
      </c>
      <c r="G19" s="118">
        <f>VLOOKUP(A19,'[1]5Вызовы СМП'!$A$6:$O$66,15,0)</f>
        <v>2.5</v>
      </c>
      <c r="H19" s="118">
        <f>VLOOKUP(A19,'[1]6. Уровень госп. ПН'!$A$6:$O$66,15,0)</f>
        <v>2.5</v>
      </c>
      <c r="I19" s="118">
        <f>VLOOKUP(A19,'[1]7.Экстр.госпитализации'!$A$6:$O$65,15,0)</f>
        <v>0</v>
      </c>
      <c r="J19" s="118">
        <f>VLOOKUP(A19,'[1]7.АПП после инфаркта,инсульта'!$A$6:$G$66,7,0)</f>
        <v>0</v>
      </c>
      <c r="K19" s="119">
        <f t="shared" si="0"/>
        <v>17.850000000000001</v>
      </c>
      <c r="L19" s="120">
        <f>25*VLOOKUP(A19,'[1]8.Весовые коэф.'!$A$6:$G$66,7,0)+22.5*VLOOKUP(A19,'[1]8.Весовые коэф.'!$A$6:$G$66,6,0)</f>
        <v>22.65</v>
      </c>
      <c r="M19" s="118">
        <f t="shared" si="1"/>
        <v>78.81</v>
      </c>
      <c r="N19" s="72"/>
      <c r="O19" s="84"/>
    </row>
    <row r="20" spans="1:15" ht="14.25" x14ac:dyDescent="0.2">
      <c r="A20" s="51">
        <v>560043</v>
      </c>
      <c r="B20" s="52" t="s">
        <v>3</v>
      </c>
      <c r="C20" s="117">
        <f>VLOOKUP(A20,'[1]1Прил. АПП на 1 жителя'!$A$6:$O$66,15,0)</f>
        <v>3.51</v>
      </c>
      <c r="D20" s="118">
        <f>VLOOKUP(A20,'[1]2Прил.ПЦ от общего АПП'!$A$6:$O$66,15,0)</f>
        <v>5</v>
      </c>
      <c r="E20" s="118">
        <f>VLOOKUP(A20,'[1]3Прил.Диспанс.'!$A$6:$O$66,15,0)</f>
        <v>2.69</v>
      </c>
      <c r="F20" s="118">
        <f>VLOOKUP(A20,'[1]4Прил. НП'!$A$6:$O$66,15,0)</f>
        <v>0.27</v>
      </c>
      <c r="G20" s="118">
        <f>VLOOKUP(A20,'[1]5Вызовы СМП'!$A$6:$O$66,15,0)</f>
        <v>0.5</v>
      </c>
      <c r="H20" s="118">
        <f>VLOOKUP(A20,'[1]6. Уровень госп. ПН'!$A$6:$O$66,15,0)</f>
        <v>2.36</v>
      </c>
      <c r="I20" s="118">
        <f>VLOOKUP(A20,'[1]7.Экстр.госпитализации'!$A$6:$O$65,15,0)</f>
        <v>0</v>
      </c>
      <c r="J20" s="118">
        <f>VLOOKUP(A20,'[1]7.АПП после инфаркта,инсульта'!$A$6:$G$66,7,0)</f>
        <v>0.68</v>
      </c>
      <c r="K20" s="119">
        <f t="shared" si="0"/>
        <v>15.01</v>
      </c>
      <c r="L20" s="120">
        <f>25*VLOOKUP(A20,'[1]8.Весовые коэф.'!$A$6:$G$66,7,0)+22.5*VLOOKUP(A20,'[1]8.Весовые коэф.'!$A$6:$G$66,6,0)</f>
        <v>24.5</v>
      </c>
      <c r="M20" s="118">
        <f t="shared" si="1"/>
        <v>61.27</v>
      </c>
      <c r="N20" s="72"/>
      <c r="O20" s="84"/>
    </row>
    <row r="21" spans="1:15" ht="14.25" x14ac:dyDescent="0.2">
      <c r="A21" s="51">
        <v>560045</v>
      </c>
      <c r="B21" s="52" t="s">
        <v>4</v>
      </c>
      <c r="C21" s="117">
        <f>VLOOKUP(A21,'[1]1Прил. АПП на 1 жителя'!$A$6:$O$66,15,0)</f>
        <v>3.81</v>
      </c>
      <c r="D21" s="118">
        <f>VLOOKUP(A21,'[1]2Прил.ПЦ от общего АПП'!$A$6:$O$66,15,0)</f>
        <v>4.33</v>
      </c>
      <c r="E21" s="118">
        <f>VLOOKUP(A21,'[1]3Прил.Диспанс.'!$A$6:$O$66,15,0)</f>
        <v>4.16</v>
      </c>
      <c r="F21" s="118">
        <f>VLOOKUP(A21,'[1]4Прил. НП'!$A$6:$O$66,15,0)</f>
        <v>0.17</v>
      </c>
      <c r="G21" s="118">
        <f>VLOOKUP(A21,'[1]5Вызовы СМП'!$A$6:$O$66,15,0)</f>
        <v>2.0699999999999998</v>
      </c>
      <c r="H21" s="118">
        <f>VLOOKUP(A21,'[1]6. Уровень госп. ПН'!$A$6:$O$66,15,0)</f>
        <v>2.5</v>
      </c>
      <c r="I21" s="118">
        <f>VLOOKUP(A21,'[1]7.Экстр.госпитализации'!$A$6:$O$65,15,0)</f>
        <v>0</v>
      </c>
      <c r="J21" s="118">
        <f>VLOOKUP(A21,'[1]7.АПП после инфаркта,инсульта'!$A$6:$G$66,7,0)</f>
        <v>0.37</v>
      </c>
      <c r="K21" s="119">
        <f t="shared" si="0"/>
        <v>17.41</v>
      </c>
      <c r="L21" s="120">
        <f>25*VLOOKUP(A21,'[1]8.Весовые коэф.'!$A$6:$G$66,7,0)+22.5*VLOOKUP(A21,'[1]8.Весовые коэф.'!$A$6:$G$66,6,0)</f>
        <v>24.43</v>
      </c>
      <c r="M21" s="118">
        <f t="shared" si="1"/>
        <v>71.260000000000005</v>
      </c>
      <c r="N21" s="72"/>
      <c r="O21" s="84"/>
    </row>
    <row r="22" spans="1:15" ht="14.25" x14ac:dyDescent="0.2">
      <c r="A22" s="51">
        <v>560047</v>
      </c>
      <c r="B22" s="52" t="s">
        <v>5</v>
      </c>
      <c r="C22" s="117">
        <f>VLOOKUP(A22,'[1]1Прил. АПП на 1 жителя'!$A$6:$O$66,15,0)</f>
        <v>3.51</v>
      </c>
      <c r="D22" s="118">
        <f>VLOOKUP(A22,'[1]2Прил.ПЦ от общего АПП'!$A$6:$O$66,15,0)</f>
        <v>2.63</v>
      </c>
      <c r="E22" s="118">
        <f>VLOOKUP(A22,'[1]3Прил.Диспанс.'!$A$6:$O$66,15,0)</f>
        <v>3.63</v>
      </c>
      <c r="F22" s="118">
        <f>VLOOKUP(A22,'[1]4Прил. НП'!$A$6:$O$66,15,0)</f>
        <v>0.24</v>
      </c>
      <c r="G22" s="118">
        <f>VLOOKUP(A22,'[1]5Вызовы СМП'!$A$6:$O$66,15,0)</f>
        <v>2.5</v>
      </c>
      <c r="H22" s="118">
        <f>VLOOKUP(A22,'[1]6. Уровень госп. ПН'!$A$6:$O$66,15,0)</f>
        <v>2.5</v>
      </c>
      <c r="I22" s="118">
        <f>VLOOKUP(A22,'[1]7.Экстр.госпитализации'!$A$6:$O$65,15,0)</f>
        <v>0</v>
      </c>
      <c r="J22" s="118">
        <f>VLOOKUP(A22,'[1]7.АПП после инфаркта,инсульта'!$A$6:$G$66,7,0)</f>
        <v>0.41</v>
      </c>
      <c r="K22" s="119">
        <f t="shared" si="0"/>
        <v>15.42</v>
      </c>
      <c r="L22" s="120">
        <f>25*VLOOKUP(A22,'[1]8.Весовые коэф.'!$A$6:$G$66,7,0)+22.5*VLOOKUP(A22,'[1]8.Весовые коэф.'!$A$6:$G$66,6,0)</f>
        <v>24.45</v>
      </c>
      <c r="M22" s="118">
        <f t="shared" si="1"/>
        <v>63.07</v>
      </c>
      <c r="N22" s="72"/>
      <c r="O22" s="84"/>
    </row>
    <row r="23" spans="1:15" ht="14.25" x14ac:dyDescent="0.2">
      <c r="A23" s="51">
        <v>560052</v>
      </c>
      <c r="B23" s="52" t="s">
        <v>8</v>
      </c>
      <c r="C23" s="117">
        <f>VLOOKUP(A23,'[1]1Прил. АПП на 1 жителя'!$A$6:$O$66,15,0)</f>
        <v>0.91</v>
      </c>
      <c r="D23" s="118">
        <f>VLOOKUP(A23,'[1]2Прил.ПЦ от общего АПП'!$A$6:$O$66,15,0)</f>
        <v>1.2</v>
      </c>
      <c r="E23" s="118">
        <f>VLOOKUP(A23,'[1]3Прил.Диспанс.'!$A$6:$O$66,15,0)</f>
        <v>4.21</v>
      </c>
      <c r="F23" s="118">
        <f>VLOOKUP(A23,'[1]4Прил. НП'!$A$6:$O$66,15,0)</f>
        <v>0.63</v>
      </c>
      <c r="G23" s="118">
        <f>VLOOKUP(A23,'[1]5Вызовы СМП'!$A$6:$O$66,15,0)</f>
        <v>2.4500000000000002</v>
      </c>
      <c r="H23" s="118">
        <f>VLOOKUP(A23,'[1]6. Уровень госп. ПН'!$A$6:$O$66,15,0)</f>
        <v>2.2200000000000002</v>
      </c>
      <c r="I23" s="118">
        <f>VLOOKUP(A23,'[1]7.Экстр.госпитализации'!$A$6:$O$65,15,0)</f>
        <v>0</v>
      </c>
      <c r="J23" s="118">
        <f>VLOOKUP(A23,'[1]7.АПП после инфаркта,инсульта'!$A$6:$G$66,7,0)</f>
        <v>0</v>
      </c>
      <c r="K23" s="119">
        <f t="shared" si="0"/>
        <v>11.62</v>
      </c>
      <c r="L23" s="120">
        <f>25*VLOOKUP(A23,'[1]8.Весовые коэф.'!$A$6:$G$66,7,0)+22.5*VLOOKUP(A23,'[1]8.Весовые коэф.'!$A$6:$G$66,6,0)</f>
        <v>24.4</v>
      </c>
      <c r="M23" s="118">
        <f t="shared" si="1"/>
        <v>47.62</v>
      </c>
      <c r="N23" s="72"/>
      <c r="O23" s="84"/>
    </row>
    <row r="24" spans="1:15" ht="14.25" x14ac:dyDescent="0.2">
      <c r="A24" s="51">
        <v>560053</v>
      </c>
      <c r="B24" s="52" t="s">
        <v>9</v>
      </c>
      <c r="C24" s="117">
        <f>VLOOKUP(A24,'[1]1Прил. АПП на 1 жителя'!$A$6:$O$66,15,0)</f>
        <v>0.69</v>
      </c>
      <c r="D24" s="118">
        <f>VLOOKUP(A24,'[1]2Прил.ПЦ от общего АПП'!$A$6:$O$66,15,0)</f>
        <v>5</v>
      </c>
      <c r="E24" s="118">
        <f>VLOOKUP(A24,'[1]3Прил.Диспанс.'!$A$6:$O$66,15,0)</f>
        <v>4.5</v>
      </c>
      <c r="F24" s="118">
        <f>VLOOKUP(A24,'[1]4Прил. НП'!$A$6:$O$66,15,0)</f>
        <v>0.25</v>
      </c>
      <c r="G24" s="118">
        <f>VLOOKUP(A24,'[1]5Вызовы СМП'!$A$6:$O$66,15,0)</f>
        <v>2.5</v>
      </c>
      <c r="H24" s="118">
        <f>VLOOKUP(A24,'[1]6. Уровень госп. ПН'!$A$6:$O$66,15,0)</f>
        <v>2.2200000000000002</v>
      </c>
      <c r="I24" s="118">
        <f>VLOOKUP(A24,'[1]7.Экстр.госпитализации'!$A$6:$O$65,15,0)</f>
        <v>0</v>
      </c>
      <c r="J24" s="118">
        <f>VLOOKUP(A24,'[1]7.АПП после инфаркта,инсульта'!$A$6:$G$66,7,0)</f>
        <v>0.64</v>
      </c>
      <c r="K24" s="119">
        <f t="shared" si="0"/>
        <v>15.8</v>
      </c>
      <c r="L24" s="120">
        <f>25*VLOOKUP(A24,'[1]8.Весовые коэф.'!$A$6:$G$66,7,0)+22.5*VLOOKUP(A24,'[1]8.Весовые коэф.'!$A$6:$G$66,6,0)</f>
        <v>24.45</v>
      </c>
      <c r="M24" s="118">
        <f t="shared" si="1"/>
        <v>64.62</v>
      </c>
      <c r="N24" s="72"/>
      <c r="O24" s="84"/>
    </row>
    <row r="25" spans="1:15" ht="14.25" x14ac:dyDescent="0.2">
      <c r="A25" s="51">
        <v>560054</v>
      </c>
      <c r="B25" s="52" t="s">
        <v>10</v>
      </c>
      <c r="C25" s="117">
        <f>VLOOKUP(A25,'[1]1Прил. АПП на 1 жителя'!$A$6:$O$66,15,0)</f>
        <v>4.28</v>
      </c>
      <c r="D25" s="118">
        <f>VLOOKUP(A25,'[1]2Прил.ПЦ от общего АПП'!$A$6:$O$66,15,0)</f>
        <v>4.5999999999999996</v>
      </c>
      <c r="E25" s="118">
        <f>VLOOKUP(A25,'[1]3Прил.Диспанс.'!$A$6:$O$66,15,0)</f>
        <v>3.44</v>
      </c>
      <c r="F25" s="118">
        <f>VLOOKUP(A25,'[1]4Прил. НП'!$A$6:$O$66,15,0)</f>
        <v>0.25</v>
      </c>
      <c r="G25" s="118">
        <f>VLOOKUP(A25,'[1]5Вызовы СМП'!$A$6:$O$66,15,0)</f>
        <v>2.5</v>
      </c>
      <c r="H25" s="118">
        <f>VLOOKUP(A25,'[1]6. Уровень госп. ПН'!$A$6:$O$66,15,0)</f>
        <v>2.15</v>
      </c>
      <c r="I25" s="118">
        <f>VLOOKUP(A25,'[1]7.Экстр.госпитализации'!$A$6:$O$65,15,0)</f>
        <v>0</v>
      </c>
      <c r="J25" s="118">
        <f>VLOOKUP(A25,'[1]7.АПП после инфаркта,инсульта'!$A$6:$G$66,7,0)</f>
        <v>0.53</v>
      </c>
      <c r="K25" s="119">
        <f t="shared" si="0"/>
        <v>17.75</v>
      </c>
      <c r="L25" s="120">
        <f>25*VLOOKUP(A25,'[1]8.Весовые коэф.'!$A$6:$G$66,7,0)+22.5*VLOOKUP(A25,'[1]8.Весовые коэф.'!$A$6:$G$66,6,0)</f>
        <v>24.38</v>
      </c>
      <c r="M25" s="118">
        <f t="shared" si="1"/>
        <v>72.81</v>
      </c>
      <c r="N25" s="72"/>
      <c r="O25" s="84"/>
    </row>
    <row r="26" spans="1:15" ht="14.25" x14ac:dyDescent="0.2">
      <c r="A26" s="51">
        <v>560055</v>
      </c>
      <c r="B26" s="52" t="s">
        <v>11</v>
      </c>
      <c r="C26" s="117">
        <f>VLOOKUP(A26,'[1]1Прил. АПП на 1 жителя'!$A$6:$O$66,15,0)</f>
        <v>2.83</v>
      </c>
      <c r="D26" s="118">
        <f>VLOOKUP(A26,'[1]2Прил.ПЦ от общего АПП'!$A$6:$O$66,15,0)</f>
        <v>5</v>
      </c>
      <c r="E26" s="118">
        <f>VLOOKUP(A26,'[1]3Прил.Диспанс.'!$A$6:$O$66,15,0)</f>
        <v>3.41</v>
      </c>
      <c r="F26" s="118">
        <f>VLOOKUP(A26,'[1]4Прил. НП'!$A$6:$O$66,15,0)</f>
        <v>0.28999999999999998</v>
      </c>
      <c r="G26" s="118">
        <f>VLOOKUP(A26,'[1]5Вызовы СМП'!$A$6:$O$66,15,0)</f>
        <v>2.5</v>
      </c>
      <c r="H26" s="118">
        <f>VLOOKUP(A26,'[1]6. Уровень госп. ПН'!$A$6:$O$66,15,0)</f>
        <v>1.56</v>
      </c>
      <c r="I26" s="118">
        <f>VLOOKUP(A26,'[1]7.Экстр.госпитализации'!$A$6:$O$65,15,0)</f>
        <v>0</v>
      </c>
      <c r="J26" s="118">
        <f>VLOOKUP(A26,'[1]7.АПП после инфаркта,инсульта'!$A$6:$G$66,7,0)</f>
        <v>0.41</v>
      </c>
      <c r="K26" s="119">
        <f t="shared" si="0"/>
        <v>16</v>
      </c>
      <c r="L26" s="120">
        <f>25*VLOOKUP(A26,'[1]8.Весовые коэф.'!$A$6:$G$66,7,0)+22.5*VLOOKUP(A26,'[1]8.Весовые коэф.'!$A$6:$G$66,6,0)</f>
        <v>24.53</v>
      </c>
      <c r="M26" s="118">
        <f t="shared" si="1"/>
        <v>65.23</v>
      </c>
      <c r="N26" s="72"/>
      <c r="O26" s="84"/>
    </row>
    <row r="27" spans="1:15" ht="14.25" x14ac:dyDescent="0.2">
      <c r="A27" s="51">
        <v>560056</v>
      </c>
      <c r="B27" s="52" t="s">
        <v>12</v>
      </c>
      <c r="C27" s="117">
        <f>VLOOKUP(A27,'[1]1Прил. АПП на 1 жителя'!$A$6:$O$66,15,0)</f>
        <v>3.05</v>
      </c>
      <c r="D27" s="118">
        <f>VLOOKUP(A27,'[1]2Прил.ПЦ от общего АПП'!$A$6:$O$66,15,0)</f>
        <v>4.3499999999999996</v>
      </c>
      <c r="E27" s="118">
        <f>VLOOKUP(A27,'[1]3Прил.Диспанс.'!$A$6:$O$66,15,0)</f>
        <v>3.79</v>
      </c>
      <c r="F27" s="118">
        <f>VLOOKUP(A27,'[1]4Прил. НП'!$A$6:$O$66,15,0)</f>
        <v>1</v>
      </c>
      <c r="G27" s="118">
        <f>VLOOKUP(A27,'[1]5Вызовы СМП'!$A$6:$O$66,15,0)</f>
        <v>2.5</v>
      </c>
      <c r="H27" s="118">
        <f>VLOOKUP(A27,'[1]6. Уровень госп. ПН'!$A$6:$O$66,15,0)</f>
        <v>1.99</v>
      </c>
      <c r="I27" s="118">
        <f>VLOOKUP(A27,'[1]7.Экстр.госпитализации'!$A$6:$O$65,15,0)</f>
        <v>0</v>
      </c>
      <c r="J27" s="118">
        <f>VLOOKUP(A27,'[1]7.АПП после инфаркта,инсульта'!$A$6:$G$66,7,0)</f>
        <v>0.06</v>
      </c>
      <c r="K27" s="119">
        <f t="shared" si="0"/>
        <v>16.739999999999998</v>
      </c>
      <c r="L27" s="120">
        <f>25*VLOOKUP(A27,'[1]8.Весовые коэф.'!$A$6:$G$66,7,0)+22.5*VLOOKUP(A27,'[1]8.Весовые коэф.'!$A$6:$G$66,6,0)</f>
        <v>24.55</v>
      </c>
      <c r="M27" s="118">
        <f t="shared" si="1"/>
        <v>68.19</v>
      </c>
      <c r="N27" s="72"/>
      <c r="O27" s="84"/>
    </row>
    <row r="28" spans="1:15" ht="14.25" x14ac:dyDescent="0.2">
      <c r="A28" s="51">
        <v>560057</v>
      </c>
      <c r="B28" s="52" t="s">
        <v>13</v>
      </c>
      <c r="C28" s="117">
        <f>VLOOKUP(A28,'[1]1Прил. АПП на 1 жителя'!$A$6:$O$66,15,0)</f>
        <v>5</v>
      </c>
      <c r="D28" s="118">
        <f>VLOOKUP(A28,'[1]2Прил.ПЦ от общего АПП'!$A$6:$O$66,15,0)</f>
        <v>5</v>
      </c>
      <c r="E28" s="118">
        <f>VLOOKUP(A28,'[1]3Прил.Диспанс.'!$A$6:$O$66,15,0)</f>
        <v>4.71</v>
      </c>
      <c r="F28" s="118">
        <f>VLOOKUP(A28,'[1]4Прил. НП'!$A$6:$O$66,15,0)</f>
        <v>2.17</v>
      </c>
      <c r="G28" s="118">
        <f>VLOOKUP(A28,'[1]5Вызовы СМП'!$A$6:$O$66,15,0)</f>
        <v>2.25</v>
      </c>
      <c r="H28" s="118">
        <f>VLOOKUP(A28,'[1]6. Уровень госп. ПН'!$A$6:$O$66,15,0)</f>
        <v>1.55</v>
      </c>
      <c r="I28" s="118">
        <f>VLOOKUP(A28,'[1]7.Экстр.госпитализации'!$A$6:$O$65,15,0)</f>
        <v>0</v>
      </c>
      <c r="J28" s="118">
        <f>VLOOKUP(A28,'[1]7.АПП после инфаркта,инсульта'!$A$6:$G$66,7,0)</f>
        <v>1.1200000000000001</v>
      </c>
      <c r="K28" s="119">
        <f t="shared" si="0"/>
        <v>21.8</v>
      </c>
      <c r="L28" s="120">
        <f>25*VLOOKUP(A28,'[1]8.Весовые коэф.'!$A$6:$G$66,7,0)+22.5*VLOOKUP(A28,'[1]8.Весовые коэф.'!$A$6:$G$66,6,0)</f>
        <v>24.48</v>
      </c>
      <c r="M28" s="118">
        <f t="shared" si="1"/>
        <v>89.05</v>
      </c>
      <c r="N28" s="72"/>
      <c r="O28" s="84"/>
    </row>
    <row r="29" spans="1:15" ht="14.25" x14ac:dyDescent="0.2">
      <c r="A29" s="51">
        <v>560058</v>
      </c>
      <c r="B29" s="52" t="s">
        <v>14</v>
      </c>
      <c r="C29" s="117">
        <f>VLOOKUP(A29,'[1]1Прил. АПП на 1 жителя'!$A$6:$O$66,15,0)</f>
        <v>3.62</v>
      </c>
      <c r="D29" s="118">
        <f>VLOOKUP(A29,'[1]2Прил.ПЦ от общего АПП'!$A$6:$O$66,15,0)</f>
        <v>5</v>
      </c>
      <c r="E29" s="118">
        <f>VLOOKUP(A29,'[1]3Прил.Диспанс.'!$A$6:$O$66,15,0)</f>
        <v>3.74</v>
      </c>
      <c r="F29" s="118">
        <f>VLOOKUP(A29,'[1]4Прил. НП'!$A$6:$O$66,15,0)</f>
        <v>0.05</v>
      </c>
      <c r="G29" s="118">
        <f>VLOOKUP(A29,'[1]5Вызовы СМП'!$A$6:$O$66,15,0)</f>
        <v>2.5</v>
      </c>
      <c r="H29" s="118">
        <f>VLOOKUP(A29,'[1]6. Уровень госп. ПН'!$A$6:$O$66,15,0)</f>
        <v>2.35</v>
      </c>
      <c r="I29" s="118">
        <f>VLOOKUP(A29,'[1]7.Экстр.госпитализации'!$A$6:$O$65,15,0)</f>
        <v>0</v>
      </c>
      <c r="J29" s="118">
        <f>VLOOKUP(A29,'[1]7.АПП после инфаркта,инсульта'!$A$6:$G$66,7,0)</f>
        <v>0.08</v>
      </c>
      <c r="K29" s="119">
        <f t="shared" si="0"/>
        <v>17.34</v>
      </c>
      <c r="L29" s="120">
        <f>25*VLOOKUP(A29,'[1]8.Весовые коэф.'!$A$6:$G$66,7,0)+22.5*VLOOKUP(A29,'[1]8.Весовые коэф.'!$A$6:$G$66,6,0)</f>
        <v>24.45</v>
      </c>
      <c r="M29" s="118">
        <f t="shared" si="1"/>
        <v>70.92</v>
      </c>
      <c r="N29" s="72"/>
      <c r="O29" s="84"/>
    </row>
    <row r="30" spans="1:15" ht="14.25" x14ac:dyDescent="0.2">
      <c r="A30" s="51">
        <v>560059</v>
      </c>
      <c r="B30" s="52" t="s">
        <v>15</v>
      </c>
      <c r="C30" s="117">
        <f>VLOOKUP(A30,'[1]1Прил. АПП на 1 жителя'!$A$6:$O$66,15,0)</f>
        <v>2.93</v>
      </c>
      <c r="D30" s="118">
        <f>VLOOKUP(A30,'[1]2Прил.ПЦ от общего АПП'!$A$6:$O$66,15,0)</f>
        <v>5</v>
      </c>
      <c r="E30" s="118">
        <f>VLOOKUP(A30,'[1]3Прил.Диспанс.'!$A$6:$O$66,15,0)</f>
        <v>4.3600000000000003</v>
      </c>
      <c r="F30" s="118">
        <f>VLOOKUP(A30,'[1]4Прил. НП'!$A$6:$O$66,15,0)</f>
        <v>0.89</v>
      </c>
      <c r="G30" s="118">
        <f>VLOOKUP(A30,'[1]5Вызовы СМП'!$A$6:$O$66,15,0)</f>
        <v>2.5</v>
      </c>
      <c r="H30" s="118">
        <f>VLOOKUP(A30,'[1]6. Уровень госп. ПН'!$A$6:$O$66,15,0)</f>
        <v>1.2</v>
      </c>
      <c r="I30" s="118">
        <f>VLOOKUP(A30,'[1]7.Экстр.госпитализации'!$A$6:$O$65,15,0)</f>
        <v>0</v>
      </c>
      <c r="J30" s="118">
        <f>VLOOKUP(A30,'[1]7.АПП после инфаркта,инсульта'!$A$6:$G$66,7,0)</f>
        <v>1.1499999999999999</v>
      </c>
      <c r="K30" s="119">
        <f t="shared" si="0"/>
        <v>18.03</v>
      </c>
      <c r="L30" s="120">
        <f>25*VLOOKUP(A30,'[1]8.Весовые коэф.'!$A$6:$G$66,7,0)+22.5*VLOOKUP(A30,'[1]8.Весовые коэф.'!$A$6:$G$66,6,0)</f>
        <v>24.5</v>
      </c>
      <c r="M30" s="118">
        <f t="shared" si="1"/>
        <v>73.59</v>
      </c>
      <c r="N30" s="72"/>
      <c r="O30" s="84"/>
    </row>
    <row r="31" spans="1:15" ht="14.25" x14ac:dyDescent="0.2">
      <c r="A31" s="51">
        <v>560060</v>
      </c>
      <c r="B31" s="52" t="s">
        <v>16</v>
      </c>
      <c r="C31" s="117">
        <f>VLOOKUP(A31,'[1]1Прил. АПП на 1 жителя'!$A$6:$O$66,15,0)</f>
        <v>1.1499999999999999</v>
      </c>
      <c r="D31" s="118">
        <f>VLOOKUP(A31,'[1]2Прил.ПЦ от общего АПП'!$A$6:$O$66,15,0)</f>
        <v>5</v>
      </c>
      <c r="E31" s="118">
        <f>VLOOKUP(A31,'[1]3Прил.Диспанс.'!$A$6:$O$66,15,0)</f>
        <v>3.65</v>
      </c>
      <c r="F31" s="118">
        <f>VLOOKUP(A31,'[1]4Прил. НП'!$A$6:$O$66,15,0)</f>
        <v>0.13</v>
      </c>
      <c r="G31" s="118">
        <f>VLOOKUP(A31,'[1]5Вызовы СМП'!$A$6:$O$66,15,0)</f>
        <v>2.5</v>
      </c>
      <c r="H31" s="118">
        <f>VLOOKUP(A31,'[1]6. Уровень госп. ПН'!$A$6:$O$66,15,0)</f>
        <v>1.68</v>
      </c>
      <c r="I31" s="118">
        <f>VLOOKUP(A31,'[1]7.Экстр.госпитализации'!$A$6:$O$65,15,0)</f>
        <v>0</v>
      </c>
      <c r="J31" s="118">
        <f>VLOOKUP(A31,'[1]7.АПП после инфаркта,инсульта'!$A$6:$G$66,7,0)</f>
        <v>1.2</v>
      </c>
      <c r="K31" s="119">
        <f t="shared" si="0"/>
        <v>15.31</v>
      </c>
      <c r="L31" s="120">
        <f>25*VLOOKUP(A31,'[1]8.Весовые коэф.'!$A$6:$G$66,7,0)+22.5*VLOOKUP(A31,'[1]8.Весовые коэф.'!$A$6:$G$66,6,0)</f>
        <v>24.43</v>
      </c>
      <c r="M31" s="118">
        <f t="shared" si="1"/>
        <v>62.67</v>
      </c>
      <c r="N31" s="72"/>
      <c r="O31" s="84"/>
    </row>
    <row r="32" spans="1:15" ht="14.25" x14ac:dyDescent="0.2">
      <c r="A32" s="51">
        <v>560061</v>
      </c>
      <c r="B32" s="52" t="s">
        <v>17</v>
      </c>
      <c r="C32" s="117">
        <f>VLOOKUP(A32,'[1]1Прил. АПП на 1 жителя'!$A$6:$O$66,15,0)</f>
        <v>2.2400000000000002</v>
      </c>
      <c r="D32" s="118">
        <f>VLOOKUP(A32,'[1]2Прил.ПЦ от общего АПП'!$A$6:$O$66,15,0)</f>
        <v>5</v>
      </c>
      <c r="E32" s="118">
        <f>VLOOKUP(A32,'[1]3Прил.Диспанс.'!$A$6:$O$66,15,0)</f>
        <v>2.89</v>
      </c>
      <c r="F32" s="118">
        <f>VLOOKUP(A32,'[1]4Прил. НП'!$A$6:$O$66,15,0)</f>
        <v>0.14000000000000001</v>
      </c>
      <c r="G32" s="118">
        <f>VLOOKUP(A32,'[1]5Вызовы СМП'!$A$6:$O$66,15,0)</f>
        <v>2.5</v>
      </c>
      <c r="H32" s="118">
        <f>VLOOKUP(A32,'[1]6. Уровень госп. ПН'!$A$6:$O$66,15,0)</f>
        <v>1.89</v>
      </c>
      <c r="I32" s="118">
        <f>VLOOKUP(A32,'[1]7.Экстр.госпитализации'!$A$6:$O$65,15,0)</f>
        <v>0</v>
      </c>
      <c r="J32" s="118">
        <f>VLOOKUP(A32,'[1]7.АПП после инфаркта,инсульта'!$A$6:$G$66,7,0)</f>
        <v>0.57999999999999996</v>
      </c>
      <c r="K32" s="119">
        <f t="shared" si="0"/>
        <v>15.24</v>
      </c>
      <c r="L32" s="120">
        <f>25*VLOOKUP(A32,'[1]8.Весовые коэф.'!$A$6:$G$66,7,0)+22.5*VLOOKUP(A32,'[1]8.Весовые коэф.'!$A$6:$G$66,6,0)</f>
        <v>24.45</v>
      </c>
      <c r="M32" s="118">
        <f t="shared" si="1"/>
        <v>62.33</v>
      </c>
      <c r="N32" s="72"/>
      <c r="O32" s="84"/>
    </row>
    <row r="33" spans="1:15" ht="14.25" x14ac:dyDescent="0.2">
      <c r="A33" s="51">
        <v>560062</v>
      </c>
      <c r="B33" s="52" t="s">
        <v>18</v>
      </c>
      <c r="C33" s="117">
        <f>VLOOKUP(A33,'[1]1Прил. АПП на 1 жителя'!$A$6:$O$66,15,0)</f>
        <v>1.63</v>
      </c>
      <c r="D33" s="118">
        <f>VLOOKUP(A33,'[1]2Прил.ПЦ от общего АПП'!$A$6:$O$66,15,0)</f>
        <v>5</v>
      </c>
      <c r="E33" s="118">
        <f>VLOOKUP(A33,'[1]3Прил.Диспанс.'!$A$6:$O$66,15,0)</f>
        <v>3.68</v>
      </c>
      <c r="F33" s="118">
        <f>VLOOKUP(A33,'[1]4Прил. НП'!$A$6:$O$66,15,0)</f>
        <v>1.08</v>
      </c>
      <c r="G33" s="118">
        <f>VLOOKUP(A33,'[1]5Вызовы СМП'!$A$6:$O$66,15,0)</f>
        <v>2.5</v>
      </c>
      <c r="H33" s="118">
        <f>VLOOKUP(A33,'[1]6. Уровень госп. ПН'!$A$6:$O$66,15,0)</f>
        <v>2.5</v>
      </c>
      <c r="I33" s="118">
        <f>VLOOKUP(A33,'[1]7.Экстр.госпитализации'!$A$6:$O$65,15,0)</f>
        <v>0</v>
      </c>
      <c r="J33" s="118">
        <f>VLOOKUP(A33,'[1]7.АПП после инфаркта,инсульта'!$A$6:$G$66,7,0)</f>
        <v>0.18</v>
      </c>
      <c r="K33" s="119">
        <f t="shared" si="0"/>
        <v>16.57</v>
      </c>
      <c r="L33" s="120">
        <f>25*VLOOKUP(A33,'[1]8.Весовые коэф.'!$A$6:$G$66,7,0)+22.5*VLOOKUP(A33,'[1]8.Весовые коэф.'!$A$6:$G$66,6,0)</f>
        <v>24.5</v>
      </c>
      <c r="M33" s="118">
        <f t="shared" si="1"/>
        <v>67.63</v>
      </c>
      <c r="N33" s="72"/>
      <c r="O33" s="84"/>
    </row>
    <row r="34" spans="1:15" ht="14.25" x14ac:dyDescent="0.2">
      <c r="A34" s="51">
        <v>560063</v>
      </c>
      <c r="B34" s="52" t="s">
        <v>19</v>
      </c>
      <c r="C34" s="117">
        <f>VLOOKUP(A34,'[1]1Прил. АПП на 1 жителя'!$A$6:$O$66,15,0)</f>
        <v>1.7</v>
      </c>
      <c r="D34" s="118">
        <f>VLOOKUP(A34,'[1]2Прил.ПЦ от общего АПП'!$A$6:$O$66,15,0)</f>
        <v>5</v>
      </c>
      <c r="E34" s="118">
        <f>VLOOKUP(A34,'[1]3Прил.Диспанс.'!$A$6:$O$66,15,0)</f>
        <v>3.69</v>
      </c>
      <c r="F34" s="118">
        <f>VLOOKUP(A34,'[1]4Прил. НП'!$A$6:$O$66,15,0)</f>
        <v>0.21</v>
      </c>
      <c r="G34" s="118">
        <f>VLOOKUP(A34,'[1]5Вызовы СМП'!$A$6:$O$66,15,0)</f>
        <v>2.5</v>
      </c>
      <c r="H34" s="118">
        <f>VLOOKUP(A34,'[1]6. Уровень госп. ПН'!$A$6:$O$66,15,0)</f>
        <v>2.46</v>
      </c>
      <c r="I34" s="118">
        <f>VLOOKUP(A34,'[1]7.Экстр.госпитализации'!$A$6:$O$65,15,0)</f>
        <v>0</v>
      </c>
      <c r="J34" s="118">
        <f>VLOOKUP(A34,'[1]7.АПП после инфаркта,инсульта'!$A$6:$G$66,7,0)</f>
        <v>0.53</v>
      </c>
      <c r="K34" s="119">
        <f t="shared" si="0"/>
        <v>16.09</v>
      </c>
      <c r="L34" s="120">
        <f>25*VLOOKUP(A34,'[1]8.Весовые коэф.'!$A$6:$G$66,7,0)+22.5*VLOOKUP(A34,'[1]8.Весовые коэф.'!$A$6:$G$66,6,0)</f>
        <v>24.43</v>
      </c>
      <c r="M34" s="118">
        <f t="shared" si="1"/>
        <v>65.86</v>
      </c>
      <c r="N34" s="72"/>
      <c r="O34" s="84"/>
    </row>
    <row r="35" spans="1:15" ht="14.25" x14ac:dyDescent="0.2">
      <c r="A35" s="51">
        <v>560064</v>
      </c>
      <c r="B35" s="52" t="s">
        <v>80</v>
      </c>
      <c r="C35" s="117">
        <f>VLOOKUP(A35,'[1]1Прил. АПП на 1 жителя'!$A$6:$O$66,15,0)</f>
        <v>4.08</v>
      </c>
      <c r="D35" s="118">
        <f>VLOOKUP(A35,'[1]2Прил.ПЦ от общего АПП'!$A$6:$O$66,15,0)</f>
        <v>5</v>
      </c>
      <c r="E35" s="118">
        <f>VLOOKUP(A35,'[1]3Прил.Диспанс.'!$A$6:$O$66,15,0)</f>
        <v>4.26</v>
      </c>
      <c r="F35" s="118">
        <f>VLOOKUP(A35,'[1]4Прил. НП'!$A$6:$O$66,15,0)</f>
        <v>0.57999999999999996</v>
      </c>
      <c r="G35" s="118">
        <f>VLOOKUP(A35,'[1]5Вызовы СМП'!$A$6:$O$66,15,0)</f>
        <v>2.5</v>
      </c>
      <c r="H35" s="118">
        <f>VLOOKUP(A35,'[1]6. Уровень госп. ПН'!$A$6:$O$66,15,0)</f>
        <v>2.5</v>
      </c>
      <c r="I35" s="118">
        <f>VLOOKUP(A35,'[1]7.Экстр.госпитализации'!$A$6:$O$65,15,0)</f>
        <v>0</v>
      </c>
      <c r="J35" s="118">
        <f>VLOOKUP(A35,'[1]7.АПП после инфаркта,инсульта'!$A$6:$G$66,7,0)</f>
        <v>1.53</v>
      </c>
      <c r="K35" s="119">
        <f t="shared" si="0"/>
        <v>20.45</v>
      </c>
      <c r="L35" s="120">
        <f>25*VLOOKUP(A35,'[1]8.Весовые коэф.'!$A$6:$G$66,7,0)+22.5*VLOOKUP(A35,'[1]8.Весовые коэф.'!$A$6:$G$66,6,0)</f>
        <v>24.43</v>
      </c>
      <c r="M35" s="118">
        <f t="shared" si="1"/>
        <v>83.71</v>
      </c>
      <c r="N35" s="72"/>
      <c r="O35" s="84"/>
    </row>
    <row r="36" spans="1:15" ht="14.25" x14ac:dyDescent="0.2">
      <c r="A36" s="51">
        <v>560065</v>
      </c>
      <c r="B36" s="52" t="s">
        <v>20</v>
      </c>
      <c r="C36" s="117">
        <f>VLOOKUP(A36,'[1]1Прил. АПП на 1 жителя'!$A$6:$O$66,15,0)</f>
        <v>4.07</v>
      </c>
      <c r="D36" s="118">
        <f>VLOOKUP(A36,'[1]2Прил.ПЦ от общего АПП'!$A$6:$O$66,15,0)</f>
        <v>5</v>
      </c>
      <c r="E36" s="118">
        <f>VLOOKUP(A36,'[1]3Прил.Диспанс.'!$A$6:$O$66,15,0)</f>
        <v>4.62</v>
      </c>
      <c r="F36" s="118">
        <f>VLOOKUP(A36,'[1]4Прил. НП'!$A$6:$O$66,15,0)</f>
        <v>0.16</v>
      </c>
      <c r="G36" s="118">
        <f>VLOOKUP(A36,'[1]5Вызовы СМП'!$A$6:$O$66,15,0)</f>
        <v>2.5</v>
      </c>
      <c r="H36" s="118">
        <f>VLOOKUP(A36,'[1]6. Уровень госп. ПН'!$A$6:$O$66,15,0)</f>
        <v>1.01</v>
      </c>
      <c r="I36" s="118">
        <f>VLOOKUP(A36,'[1]7.Экстр.госпитализации'!$A$6:$O$65,15,0)</f>
        <v>0</v>
      </c>
      <c r="J36" s="118">
        <f>VLOOKUP(A36,'[1]7.АПП после инфаркта,инсульта'!$A$6:$G$66,7,0)</f>
        <v>0.64</v>
      </c>
      <c r="K36" s="119">
        <f t="shared" si="0"/>
        <v>18</v>
      </c>
      <c r="L36" s="120">
        <f>25*VLOOKUP(A36,'[1]8.Весовые коэф.'!$A$6:$G$66,7,0)+22.5*VLOOKUP(A36,'[1]8.Весовые коэф.'!$A$6:$G$66,6,0)</f>
        <v>24.53</v>
      </c>
      <c r="M36" s="118">
        <f t="shared" si="1"/>
        <v>73.38</v>
      </c>
      <c r="N36" s="72"/>
      <c r="O36" s="84"/>
    </row>
    <row r="37" spans="1:15" ht="14.25" x14ac:dyDescent="0.2">
      <c r="A37" s="51">
        <v>560066</v>
      </c>
      <c r="B37" s="52" t="s">
        <v>21</v>
      </c>
      <c r="C37" s="117">
        <f>VLOOKUP(A37,'[1]1Прил. АПП на 1 жителя'!$A$6:$O$66,15,0)</f>
        <v>3.28</v>
      </c>
      <c r="D37" s="118">
        <f>VLOOKUP(A37,'[1]2Прил.ПЦ от общего АПП'!$A$6:$O$66,15,0)</f>
        <v>3.25</v>
      </c>
      <c r="E37" s="118">
        <f>VLOOKUP(A37,'[1]3Прил.Диспанс.'!$A$6:$O$66,15,0)</f>
        <v>3.72</v>
      </c>
      <c r="F37" s="118">
        <f>VLOOKUP(A37,'[1]4Прил. НП'!$A$6:$O$66,15,0)</f>
        <v>0.52</v>
      </c>
      <c r="G37" s="118">
        <f>VLOOKUP(A37,'[1]5Вызовы СМП'!$A$6:$O$66,15,0)</f>
        <v>2.5</v>
      </c>
      <c r="H37" s="118">
        <f>VLOOKUP(A37,'[1]6. Уровень госп. ПН'!$A$6:$O$66,15,0)</f>
        <v>1.87</v>
      </c>
      <c r="I37" s="118">
        <f>VLOOKUP(A37,'[1]7.Экстр.госпитализации'!$A$6:$O$65,15,0)</f>
        <v>0</v>
      </c>
      <c r="J37" s="118">
        <f>VLOOKUP(A37,'[1]7.АПП после инфаркта,инсульта'!$A$6:$G$66,7,0)</f>
        <v>0.69</v>
      </c>
      <c r="K37" s="119">
        <f t="shared" si="0"/>
        <v>15.83</v>
      </c>
      <c r="L37" s="120">
        <f>25*VLOOKUP(A37,'[1]8.Весовые коэф.'!$A$6:$G$66,7,0)+22.5*VLOOKUP(A37,'[1]8.Весовые коэф.'!$A$6:$G$66,6,0)</f>
        <v>24.5</v>
      </c>
      <c r="M37" s="118">
        <f t="shared" si="1"/>
        <v>64.61</v>
      </c>
      <c r="N37" s="72"/>
      <c r="O37" s="84"/>
    </row>
    <row r="38" spans="1:15" ht="14.25" x14ac:dyDescent="0.2">
      <c r="A38" s="51">
        <v>560067</v>
      </c>
      <c r="B38" s="52" t="s">
        <v>22</v>
      </c>
      <c r="C38" s="117">
        <f>VLOOKUP(A38,'[1]1Прил. АПП на 1 жителя'!$A$6:$O$66,15,0)</f>
        <v>2.4</v>
      </c>
      <c r="D38" s="118">
        <f>VLOOKUP(A38,'[1]2Прил.ПЦ от общего АПП'!$A$6:$O$66,15,0)</f>
        <v>2.61</v>
      </c>
      <c r="E38" s="118">
        <f>VLOOKUP(A38,'[1]3Прил.Диспанс.'!$A$6:$O$66,15,0)</f>
        <v>3.82</v>
      </c>
      <c r="F38" s="118">
        <f>VLOOKUP(A38,'[1]4Прил. НП'!$A$6:$O$66,15,0)</f>
        <v>0.19</v>
      </c>
      <c r="G38" s="118">
        <f>VLOOKUP(A38,'[1]5Вызовы СМП'!$A$6:$O$66,15,0)</f>
        <v>2.5</v>
      </c>
      <c r="H38" s="118">
        <f>VLOOKUP(A38,'[1]6. Уровень госп. ПН'!$A$6:$O$66,15,0)</f>
        <v>1.41</v>
      </c>
      <c r="I38" s="118">
        <f>VLOOKUP(A38,'[1]7.Экстр.госпитализации'!$A$6:$O$65,15,0)</f>
        <v>0</v>
      </c>
      <c r="J38" s="118">
        <f>VLOOKUP(A38,'[1]7.АПП после инфаркта,инсульта'!$A$6:$G$66,7,0)</f>
        <v>0.56000000000000005</v>
      </c>
      <c r="K38" s="119">
        <f t="shared" si="0"/>
        <v>13.49</v>
      </c>
      <c r="L38" s="120">
        <f>25*VLOOKUP(A38,'[1]8.Весовые коэф.'!$A$6:$G$66,7,0)+22.5*VLOOKUP(A38,'[1]8.Весовые коэф.'!$A$6:$G$66,6,0)</f>
        <v>24.4</v>
      </c>
      <c r="M38" s="118">
        <f t="shared" si="1"/>
        <v>55.29</v>
      </c>
      <c r="N38" s="72"/>
      <c r="O38" s="84"/>
    </row>
    <row r="39" spans="1:15" ht="14.25" x14ac:dyDescent="0.2">
      <c r="A39" s="51">
        <v>560068</v>
      </c>
      <c r="B39" s="52" t="s">
        <v>23</v>
      </c>
      <c r="C39" s="117">
        <f>VLOOKUP(A39,'[1]1Прил. АПП на 1 жителя'!$A$6:$O$66,15,0)</f>
        <v>2.66</v>
      </c>
      <c r="D39" s="118">
        <f>VLOOKUP(A39,'[1]2Прил.ПЦ от общего АПП'!$A$6:$O$66,15,0)</f>
        <v>5</v>
      </c>
      <c r="E39" s="118">
        <f>VLOOKUP(A39,'[1]3Прил.Диспанс.'!$A$6:$O$66,15,0)</f>
        <v>4</v>
      </c>
      <c r="F39" s="118">
        <f>VLOOKUP(A39,'[1]4Прил. НП'!$A$6:$O$66,15,0)</f>
        <v>0.04</v>
      </c>
      <c r="G39" s="118">
        <f>VLOOKUP(A39,'[1]5Вызовы СМП'!$A$6:$O$66,15,0)</f>
        <v>2.5</v>
      </c>
      <c r="H39" s="118">
        <f>VLOOKUP(A39,'[1]6. Уровень госп. ПН'!$A$6:$O$66,15,0)</f>
        <v>1.67</v>
      </c>
      <c r="I39" s="118">
        <f>VLOOKUP(A39,'[1]7.Экстр.госпитализации'!$A$6:$O$65,15,0)</f>
        <v>0</v>
      </c>
      <c r="J39" s="118">
        <f>VLOOKUP(A39,'[1]7.АПП после инфаркта,инсульта'!$A$6:$G$66,7,0)</f>
        <v>0.8</v>
      </c>
      <c r="K39" s="119">
        <f t="shared" si="0"/>
        <v>16.670000000000002</v>
      </c>
      <c r="L39" s="120">
        <f>25*VLOOKUP(A39,'[1]8.Весовые коэф.'!$A$6:$G$66,7,0)+22.5*VLOOKUP(A39,'[1]8.Весовые коэф.'!$A$6:$G$66,6,0)</f>
        <v>24.43</v>
      </c>
      <c r="M39" s="118">
        <f t="shared" si="1"/>
        <v>68.239999999999995</v>
      </c>
      <c r="N39" s="72"/>
      <c r="O39" s="84"/>
    </row>
    <row r="40" spans="1:15" ht="14.25" x14ac:dyDescent="0.2">
      <c r="A40" s="51">
        <v>560069</v>
      </c>
      <c r="B40" s="52" t="s">
        <v>24</v>
      </c>
      <c r="C40" s="117">
        <f>VLOOKUP(A40,'[1]1Прил. АПП на 1 жителя'!$A$6:$O$66,15,0)</f>
        <v>4.28</v>
      </c>
      <c r="D40" s="118">
        <f>VLOOKUP(A40,'[1]2Прил.ПЦ от общего АПП'!$A$6:$O$66,15,0)</f>
        <v>5</v>
      </c>
      <c r="E40" s="118">
        <f>VLOOKUP(A40,'[1]3Прил.Диспанс.'!$A$6:$O$66,15,0)</f>
        <v>4.88</v>
      </c>
      <c r="F40" s="118">
        <f>VLOOKUP(A40,'[1]4Прил. НП'!$A$6:$O$66,15,0)</f>
        <v>0.16</v>
      </c>
      <c r="G40" s="118">
        <f>VLOOKUP(A40,'[1]5Вызовы СМП'!$A$6:$O$66,15,0)</f>
        <v>2.5</v>
      </c>
      <c r="H40" s="118">
        <f>VLOOKUP(A40,'[1]6. Уровень госп. ПН'!$A$6:$O$66,15,0)</f>
        <v>1.1599999999999999</v>
      </c>
      <c r="I40" s="118">
        <f>VLOOKUP(A40,'[1]7.Экстр.госпитализации'!$A$6:$O$65,15,0)</f>
        <v>0</v>
      </c>
      <c r="J40" s="118">
        <f>VLOOKUP(A40,'[1]7.АПП после инфаркта,инсульта'!$A$6:$G$66,7,0)</f>
        <v>0.22</v>
      </c>
      <c r="K40" s="119">
        <f t="shared" si="0"/>
        <v>18.2</v>
      </c>
      <c r="L40" s="120">
        <f>25*VLOOKUP(A40,'[1]8.Весовые коэф.'!$A$6:$G$66,7,0)+22.5*VLOOKUP(A40,'[1]8.Весовые коэф.'!$A$6:$G$66,6,0)</f>
        <v>24.45</v>
      </c>
      <c r="M40" s="118">
        <f t="shared" si="1"/>
        <v>74.44</v>
      </c>
      <c r="N40" s="72"/>
      <c r="O40" s="84"/>
    </row>
    <row r="41" spans="1:15" ht="14.25" x14ac:dyDescent="0.2">
      <c r="A41" s="51">
        <v>560070</v>
      </c>
      <c r="B41" s="52" t="s">
        <v>25</v>
      </c>
      <c r="C41" s="117">
        <f>VLOOKUP(A41,'[1]1Прил. АПП на 1 жителя'!$A$6:$O$66,15,0)</f>
        <v>1.1599999999999999</v>
      </c>
      <c r="D41" s="118">
        <f>VLOOKUP(A41,'[1]2Прил.ПЦ от общего АПП'!$A$6:$O$66,15,0)</f>
        <v>5</v>
      </c>
      <c r="E41" s="118">
        <f>VLOOKUP(A41,'[1]3Прил.Диспанс.'!$A$6:$O$66,15,0)</f>
        <v>4.67</v>
      </c>
      <c r="F41" s="118">
        <f>VLOOKUP(A41,'[1]4Прил. НП'!$A$6:$O$66,15,0)</f>
        <v>1.54</v>
      </c>
      <c r="G41" s="118">
        <f>VLOOKUP(A41,'[1]5Вызовы СМП'!$A$6:$O$66,15,0)</f>
        <v>2.5</v>
      </c>
      <c r="H41" s="118">
        <f>VLOOKUP(A41,'[1]6. Уровень госп. ПН'!$A$6:$O$66,15,0)</f>
        <v>2.1800000000000002</v>
      </c>
      <c r="I41" s="118">
        <f>VLOOKUP(A41,'[1]7.Экстр.госпитализации'!$A$6:$O$65,15,0)</f>
        <v>0</v>
      </c>
      <c r="J41" s="118">
        <f>VLOOKUP(A41,'[1]7.АПП после инфаркта,инсульта'!$A$6:$G$66,7,0)</f>
        <v>1.61</v>
      </c>
      <c r="K41" s="119">
        <f t="shared" si="0"/>
        <v>18.66</v>
      </c>
      <c r="L41" s="120">
        <f>25*VLOOKUP(A41,'[1]8.Весовые коэф.'!$A$6:$G$66,7,0)+22.5*VLOOKUP(A41,'[1]8.Весовые коэф.'!$A$6:$G$66,6,0)</f>
        <v>24.38</v>
      </c>
      <c r="M41" s="118">
        <f t="shared" si="1"/>
        <v>76.540000000000006</v>
      </c>
      <c r="N41" s="72"/>
      <c r="O41" s="84"/>
    </row>
    <row r="42" spans="1:15" ht="14.25" x14ac:dyDescent="0.2">
      <c r="A42" s="51">
        <v>560071</v>
      </c>
      <c r="B42" s="52" t="s">
        <v>26</v>
      </c>
      <c r="C42" s="117">
        <f>VLOOKUP(A42,'[1]1Прил. АПП на 1 жителя'!$A$6:$O$66,15,0)</f>
        <v>3.17</v>
      </c>
      <c r="D42" s="118">
        <f>VLOOKUP(A42,'[1]2Прил.ПЦ от общего АПП'!$A$6:$O$66,15,0)</f>
        <v>5</v>
      </c>
      <c r="E42" s="118">
        <f>VLOOKUP(A42,'[1]3Прил.Диспанс.'!$A$6:$O$66,15,0)</f>
        <v>3.98</v>
      </c>
      <c r="F42" s="118">
        <f>VLOOKUP(A42,'[1]4Прил. НП'!$A$6:$O$66,15,0)</f>
        <v>0.34</v>
      </c>
      <c r="G42" s="118">
        <f>VLOOKUP(A42,'[1]5Вызовы СМП'!$A$6:$O$66,15,0)</f>
        <v>2.5</v>
      </c>
      <c r="H42" s="118">
        <f>VLOOKUP(A42,'[1]6. Уровень госп. ПН'!$A$6:$O$66,15,0)</f>
        <v>0.62</v>
      </c>
      <c r="I42" s="118">
        <f>VLOOKUP(A42,'[1]7.Экстр.госпитализации'!$A$6:$O$65,15,0)</f>
        <v>0</v>
      </c>
      <c r="J42" s="118">
        <f>VLOOKUP(A42,'[1]7.АПП после инфаркта,инсульта'!$A$6:$G$66,7,0)</f>
        <v>0.52</v>
      </c>
      <c r="K42" s="119">
        <f t="shared" si="0"/>
        <v>16.13</v>
      </c>
      <c r="L42" s="120">
        <f>25*VLOOKUP(A42,'[1]8.Весовые коэф.'!$A$6:$G$66,7,0)+22.5*VLOOKUP(A42,'[1]8.Весовые коэф.'!$A$6:$G$66,6,0)</f>
        <v>24.38</v>
      </c>
      <c r="M42" s="118">
        <f t="shared" si="1"/>
        <v>66.16</v>
      </c>
      <c r="N42" s="72"/>
      <c r="O42" s="84"/>
    </row>
    <row r="43" spans="1:15" ht="14.25" x14ac:dyDescent="0.2">
      <c r="A43" s="51">
        <v>560072</v>
      </c>
      <c r="B43" s="52" t="s">
        <v>27</v>
      </c>
      <c r="C43" s="117">
        <f>VLOOKUP(A43,'[1]1Прил. АПП на 1 жителя'!$A$6:$O$66,15,0)</f>
        <v>2.81</v>
      </c>
      <c r="D43" s="118">
        <f>VLOOKUP(A43,'[1]2Прил.ПЦ от общего АПП'!$A$6:$O$66,15,0)</f>
        <v>5</v>
      </c>
      <c r="E43" s="118">
        <f>VLOOKUP(A43,'[1]3Прил.Диспанс.'!$A$6:$O$66,15,0)</f>
        <v>4.7</v>
      </c>
      <c r="F43" s="118">
        <f>VLOOKUP(A43,'[1]4Прил. НП'!$A$6:$O$66,15,0)</f>
        <v>0.41</v>
      </c>
      <c r="G43" s="118">
        <f>VLOOKUP(A43,'[1]5Вызовы СМП'!$A$6:$O$66,15,0)</f>
        <v>2.5</v>
      </c>
      <c r="H43" s="118">
        <f>VLOOKUP(A43,'[1]6. Уровень госп. ПН'!$A$6:$O$66,15,0)</f>
        <v>1.99</v>
      </c>
      <c r="I43" s="118">
        <f>VLOOKUP(A43,'[1]7.Экстр.госпитализации'!$A$6:$O$65,15,0)</f>
        <v>0</v>
      </c>
      <c r="J43" s="118">
        <f>VLOOKUP(A43,'[1]7.АПП после инфаркта,инсульта'!$A$6:$G$66,7,0)</f>
        <v>0.61</v>
      </c>
      <c r="K43" s="119">
        <f t="shared" si="0"/>
        <v>18.02</v>
      </c>
      <c r="L43" s="120">
        <f>25*VLOOKUP(A43,'[1]8.Весовые коэф.'!$A$6:$G$66,7,0)+22.5*VLOOKUP(A43,'[1]8.Весовые коэф.'!$A$6:$G$66,6,0)</f>
        <v>24.48</v>
      </c>
      <c r="M43" s="118">
        <f t="shared" si="1"/>
        <v>73.61</v>
      </c>
      <c r="N43" s="72"/>
      <c r="O43" s="84"/>
    </row>
    <row r="44" spans="1:15" ht="14.25" x14ac:dyDescent="0.2">
      <c r="A44" s="51">
        <v>560073</v>
      </c>
      <c r="B44" s="52" t="s">
        <v>28</v>
      </c>
      <c r="C44" s="117">
        <f>VLOOKUP(A44,'[1]1Прил. АПП на 1 жителя'!$A$6:$O$66,15,0)</f>
        <v>4.12</v>
      </c>
      <c r="D44" s="118">
        <f>VLOOKUP(A44,'[1]2Прил.ПЦ от общего АПП'!$A$6:$O$66,15,0)</f>
        <v>3.99</v>
      </c>
      <c r="E44" s="118">
        <f>VLOOKUP(A44,'[1]3Прил.Диспанс.'!$A$6:$O$66,15,0)</f>
        <v>4.93</v>
      </c>
      <c r="F44" s="118">
        <f>VLOOKUP(A44,'[1]4Прил. НП'!$A$6:$O$66,15,0)</f>
        <v>1.4</v>
      </c>
      <c r="G44" s="118">
        <f>VLOOKUP(A44,'[1]5Вызовы СМП'!$A$6:$O$66,15,0)</f>
        <v>2.5</v>
      </c>
      <c r="H44" s="118">
        <f>VLOOKUP(A44,'[1]6. Уровень госп. ПН'!$A$6:$O$66,15,0)</f>
        <v>1.56</v>
      </c>
      <c r="I44" s="118">
        <f>VLOOKUP(A44,'[1]7.Экстр.госпитализации'!$A$6:$O$65,15,0)</f>
        <v>0</v>
      </c>
      <c r="J44" s="118">
        <f>VLOOKUP(A44,'[1]7.АПП после инфаркта,инсульта'!$A$6:$G$66,7,0)</f>
        <v>1.21</v>
      </c>
      <c r="K44" s="119">
        <f t="shared" si="0"/>
        <v>19.71</v>
      </c>
      <c r="L44" s="120">
        <f>25*VLOOKUP(A44,'[1]8.Весовые коэф.'!$A$6:$G$66,7,0)+22.5*VLOOKUP(A44,'[1]8.Весовые коэф.'!$A$6:$G$66,6,0)</f>
        <v>24.58</v>
      </c>
      <c r="M44" s="118">
        <f t="shared" si="1"/>
        <v>80.19</v>
      </c>
      <c r="N44" s="72"/>
      <c r="O44" s="84"/>
    </row>
    <row r="45" spans="1:15" ht="14.25" x14ac:dyDescent="0.2">
      <c r="A45" s="51">
        <v>560074</v>
      </c>
      <c r="B45" s="52" t="s">
        <v>29</v>
      </c>
      <c r="C45" s="117">
        <f>VLOOKUP(A45,'[1]1Прил. АПП на 1 жителя'!$A$6:$O$66,15,0)</f>
        <v>1.01</v>
      </c>
      <c r="D45" s="118">
        <f>VLOOKUP(A45,'[1]2Прил.ПЦ от общего АПП'!$A$6:$O$66,15,0)</f>
        <v>4.38</v>
      </c>
      <c r="E45" s="118">
        <f>VLOOKUP(A45,'[1]3Прил.Диспанс.'!$A$6:$O$66,15,0)</f>
        <v>3.76</v>
      </c>
      <c r="F45" s="118">
        <f>VLOOKUP(A45,'[1]4Прил. НП'!$A$6:$O$66,15,0)</f>
        <v>0.21</v>
      </c>
      <c r="G45" s="118">
        <f>VLOOKUP(A45,'[1]5Вызовы СМП'!$A$6:$O$66,15,0)</f>
        <v>2.5</v>
      </c>
      <c r="H45" s="118">
        <f>VLOOKUP(A45,'[1]6. Уровень госп. ПН'!$A$6:$O$66,15,0)</f>
        <v>1.38</v>
      </c>
      <c r="I45" s="118">
        <f>VLOOKUP(A45,'[1]7.Экстр.госпитализации'!$A$6:$O$65,15,0)</f>
        <v>0</v>
      </c>
      <c r="J45" s="118">
        <f>VLOOKUP(A45,'[1]7.АПП после инфаркта,инсульта'!$A$6:$G$66,7,0)</f>
        <v>0.83</v>
      </c>
      <c r="K45" s="119">
        <f t="shared" si="0"/>
        <v>14.07</v>
      </c>
      <c r="L45" s="120">
        <f>25*VLOOKUP(A45,'[1]8.Весовые коэф.'!$A$6:$G$66,7,0)+22.5*VLOOKUP(A45,'[1]8.Весовые коэф.'!$A$6:$G$66,6,0)</f>
        <v>24.4</v>
      </c>
      <c r="M45" s="118">
        <f t="shared" si="1"/>
        <v>57.66</v>
      </c>
      <c r="N45" s="72"/>
      <c r="O45" s="84"/>
    </row>
    <row r="46" spans="1:15" ht="14.25" x14ac:dyDescent="0.2">
      <c r="A46" s="51">
        <v>560075</v>
      </c>
      <c r="B46" s="52" t="s">
        <v>30</v>
      </c>
      <c r="C46" s="117">
        <f>VLOOKUP(A46,'[1]1Прил. АПП на 1 жителя'!$A$6:$O$66,15,0)</f>
        <v>3.67</v>
      </c>
      <c r="D46" s="118">
        <f>VLOOKUP(A46,'[1]2Прил.ПЦ от общего АПП'!$A$6:$O$66,15,0)</f>
        <v>5</v>
      </c>
      <c r="E46" s="118">
        <f>VLOOKUP(A46,'[1]3Прил.Диспанс.'!$A$6:$O$66,15,0)</f>
        <v>4.7</v>
      </c>
      <c r="F46" s="118">
        <f>VLOOKUP(A46,'[1]4Прил. НП'!$A$6:$O$66,15,0)</f>
        <v>1.29</v>
      </c>
      <c r="G46" s="118">
        <f>VLOOKUP(A46,'[1]5Вызовы СМП'!$A$6:$O$66,15,0)</f>
        <v>2.02</v>
      </c>
      <c r="H46" s="118">
        <f>VLOOKUP(A46,'[1]6. Уровень госп. ПН'!$A$6:$O$66,15,0)</f>
        <v>1.77</v>
      </c>
      <c r="I46" s="118">
        <f>VLOOKUP(A46,'[1]7.Экстр.госпитализации'!$A$6:$O$65,15,0)</f>
        <v>0</v>
      </c>
      <c r="J46" s="118">
        <f>VLOOKUP(A46,'[1]7.АПП после инфаркта,инсульта'!$A$6:$G$66,7,0)</f>
        <v>1.42</v>
      </c>
      <c r="K46" s="119">
        <f t="shared" si="0"/>
        <v>19.87</v>
      </c>
      <c r="L46" s="120">
        <f>25*VLOOKUP(A46,'[1]8.Весовые коэф.'!$A$6:$G$66,7,0)+22.5*VLOOKUP(A46,'[1]8.Весовые коэф.'!$A$6:$G$66,6,0)</f>
        <v>24.43</v>
      </c>
      <c r="M46" s="118">
        <f t="shared" si="1"/>
        <v>81.33</v>
      </c>
      <c r="N46" s="72"/>
      <c r="O46" s="84"/>
    </row>
    <row r="47" spans="1:15" ht="14.25" x14ac:dyDescent="0.2">
      <c r="A47" s="51">
        <v>560076</v>
      </c>
      <c r="B47" s="52" t="s">
        <v>31</v>
      </c>
      <c r="C47" s="117">
        <f>VLOOKUP(A47,'[1]1Прил. АПП на 1 жителя'!$A$6:$O$66,15,0)</f>
        <v>1.74</v>
      </c>
      <c r="D47" s="118">
        <f>VLOOKUP(A47,'[1]2Прил.ПЦ от общего АПП'!$A$6:$O$66,15,0)</f>
        <v>5</v>
      </c>
      <c r="E47" s="118">
        <f>VLOOKUP(A47,'[1]3Прил.Диспанс.'!$A$6:$O$66,15,0)</f>
        <v>2.5099999999999998</v>
      </c>
      <c r="F47" s="118">
        <f>VLOOKUP(A47,'[1]4Прил. НП'!$A$6:$O$66,15,0)</f>
        <v>0.82</v>
      </c>
      <c r="G47" s="118">
        <f>VLOOKUP(A47,'[1]5Вызовы СМП'!$A$6:$O$66,15,0)</f>
        <v>2.5</v>
      </c>
      <c r="H47" s="118">
        <f>VLOOKUP(A47,'[1]6. Уровень госп. ПН'!$A$6:$O$66,15,0)</f>
        <v>2.2799999999999998</v>
      </c>
      <c r="I47" s="118">
        <f>VLOOKUP(A47,'[1]7.Экстр.госпитализации'!$A$6:$O$65,15,0)</f>
        <v>0</v>
      </c>
      <c r="J47" s="118">
        <f>VLOOKUP(A47,'[1]7.АПП после инфаркта,инсульта'!$A$6:$G$66,7,0)</f>
        <v>0.77</v>
      </c>
      <c r="K47" s="119">
        <f t="shared" si="0"/>
        <v>15.62</v>
      </c>
      <c r="L47" s="120">
        <f>25*VLOOKUP(A47,'[1]8.Весовые коэф.'!$A$6:$G$66,7,0)+22.5*VLOOKUP(A47,'[1]8.Весовые коэф.'!$A$6:$G$66,6,0)</f>
        <v>24.48</v>
      </c>
      <c r="M47" s="118">
        <f t="shared" si="1"/>
        <v>63.81</v>
      </c>
      <c r="N47" s="72"/>
      <c r="O47" s="84"/>
    </row>
    <row r="48" spans="1:15" ht="14.25" x14ac:dyDescent="0.2">
      <c r="A48" s="51">
        <v>560077</v>
      </c>
      <c r="B48" s="52" t="s">
        <v>32</v>
      </c>
      <c r="C48" s="117">
        <f>VLOOKUP(A48,'[1]1Прил. АПП на 1 жителя'!$A$6:$O$66,15,0)</f>
        <v>3.4</v>
      </c>
      <c r="D48" s="118">
        <f>VLOOKUP(A48,'[1]2Прил.ПЦ от общего АПП'!$A$6:$O$66,15,0)</f>
        <v>3.28</v>
      </c>
      <c r="E48" s="118">
        <f>VLOOKUP(A48,'[1]3Прил.Диспанс.'!$A$6:$O$66,15,0)</f>
        <v>3.64</v>
      </c>
      <c r="F48" s="118">
        <f>VLOOKUP(A48,'[1]4Прил. НП'!$A$6:$O$66,15,0)</f>
        <v>0.93</v>
      </c>
      <c r="G48" s="118">
        <f>VLOOKUP(A48,'[1]5Вызовы СМП'!$A$6:$O$66,15,0)</f>
        <v>2.5</v>
      </c>
      <c r="H48" s="118">
        <f>VLOOKUP(A48,'[1]6. Уровень госп. ПН'!$A$6:$O$66,15,0)</f>
        <v>2.5</v>
      </c>
      <c r="I48" s="118">
        <f>VLOOKUP(A48,'[1]7.Экстр.госпитализации'!$A$6:$O$65,15,0)</f>
        <v>0</v>
      </c>
      <c r="J48" s="118">
        <f>VLOOKUP(A48,'[1]7.АПП после инфаркта,инсульта'!$A$6:$G$66,7,0)</f>
        <v>1.17</v>
      </c>
      <c r="K48" s="119">
        <f t="shared" si="0"/>
        <v>17.420000000000002</v>
      </c>
      <c r="L48" s="120">
        <f>25*VLOOKUP(A48,'[1]8.Весовые коэф.'!$A$6:$G$66,7,0)+22.5*VLOOKUP(A48,'[1]8.Весовые коэф.'!$A$6:$G$66,6,0)</f>
        <v>24.58</v>
      </c>
      <c r="M48" s="118">
        <f t="shared" si="1"/>
        <v>70.87</v>
      </c>
      <c r="N48" s="72"/>
      <c r="O48" s="84"/>
    </row>
    <row r="49" spans="1:15" ht="14.25" x14ac:dyDescent="0.2">
      <c r="A49" s="51">
        <v>560078</v>
      </c>
      <c r="B49" s="52" t="s">
        <v>33</v>
      </c>
      <c r="C49" s="117">
        <f>VLOOKUP(A49,'[1]1Прил. АПП на 1 жителя'!$A$6:$O$66,15,0)</f>
        <v>2.61</v>
      </c>
      <c r="D49" s="118">
        <f>VLOOKUP(A49,'[1]2Прил.ПЦ от общего АПП'!$A$6:$O$66,15,0)</f>
        <v>3.9</v>
      </c>
      <c r="E49" s="118">
        <f>VLOOKUP(A49,'[1]3Прил.Диспанс.'!$A$6:$O$66,15,0)</f>
        <v>2.92</v>
      </c>
      <c r="F49" s="118">
        <f>VLOOKUP(A49,'[1]4Прил. НП'!$A$6:$O$66,15,0)</f>
        <v>0.24</v>
      </c>
      <c r="G49" s="118">
        <f>VLOOKUP(A49,'[1]5Вызовы СМП'!$A$6:$O$66,15,0)</f>
        <v>2.2999999999999998</v>
      </c>
      <c r="H49" s="118">
        <f>VLOOKUP(A49,'[1]6. Уровень госп. ПН'!$A$6:$O$66,15,0)</f>
        <v>2.14</v>
      </c>
      <c r="I49" s="118">
        <f>VLOOKUP(A49,'[1]7.Экстр.госпитализации'!$A$6:$O$65,15,0)</f>
        <v>0</v>
      </c>
      <c r="J49" s="118">
        <f>VLOOKUP(A49,'[1]7.АПП после инфаркта,инсульта'!$A$6:$G$66,7,0)</f>
        <v>0.36</v>
      </c>
      <c r="K49" s="119">
        <f t="shared" si="0"/>
        <v>14.47</v>
      </c>
      <c r="L49" s="120">
        <f>25*VLOOKUP(A49,'[1]8.Весовые коэф.'!$A$6:$G$66,7,0)+22.5*VLOOKUP(A49,'[1]8.Весовые коэф.'!$A$6:$G$66,6,0)</f>
        <v>24.38</v>
      </c>
      <c r="M49" s="118">
        <f t="shared" si="1"/>
        <v>59.35</v>
      </c>
      <c r="N49" s="72"/>
      <c r="O49" s="84"/>
    </row>
    <row r="50" spans="1:15" ht="14.25" x14ac:dyDescent="0.2">
      <c r="A50" s="51">
        <v>560079</v>
      </c>
      <c r="B50" s="52" t="s">
        <v>34</v>
      </c>
      <c r="C50" s="117">
        <f>VLOOKUP(A50,'[1]1Прил. АПП на 1 жителя'!$A$6:$O$66,15,0)</f>
        <v>4.01</v>
      </c>
      <c r="D50" s="118">
        <f>VLOOKUP(A50,'[1]2Прил.ПЦ от общего АПП'!$A$6:$O$66,15,0)</f>
        <v>5</v>
      </c>
      <c r="E50" s="118">
        <f>VLOOKUP(A50,'[1]3Прил.Диспанс.'!$A$6:$O$66,15,0)</f>
        <v>3.96</v>
      </c>
      <c r="F50" s="118">
        <f>VLOOKUP(A50,'[1]4Прил. НП'!$A$6:$O$66,15,0)</f>
        <v>0.78</v>
      </c>
      <c r="G50" s="118">
        <f>VLOOKUP(A50,'[1]5Вызовы СМП'!$A$6:$O$66,15,0)</f>
        <v>2.5</v>
      </c>
      <c r="H50" s="118">
        <f>VLOOKUP(A50,'[1]6. Уровень госп. ПН'!$A$6:$O$66,15,0)</f>
        <v>2.2400000000000002</v>
      </c>
      <c r="I50" s="118">
        <f>VLOOKUP(A50,'[1]7.Экстр.госпитализации'!$A$6:$O$65,15,0)</f>
        <v>0</v>
      </c>
      <c r="J50" s="118">
        <f>VLOOKUP(A50,'[1]7.АПП после инфаркта,инсульта'!$A$6:$G$66,7,0)</f>
        <v>0.85</v>
      </c>
      <c r="K50" s="119">
        <f t="shared" si="0"/>
        <v>19.34</v>
      </c>
      <c r="L50" s="120">
        <f>25*VLOOKUP(A50,'[1]8.Весовые коэф.'!$A$6:$G$66,7,0)+22.5*VLOOKUP(A50,'[1]8.Весовые коэф.'!$A$6:$G$66,6,0)</f>
        <v>24.43</v>
      </c>
      <c r="M50" s="118">
        <f t="shared" si="1"/>
        <v>79.16</v>
      </c>
      <c r="N50" s="72"/>
      <c r="O50" s="84"/>
    </row>
    <row r="51" spans="1:15" ht="14.25" x14ac:dyDescent="0.2">
      <c r="A51" s="51">
        <v>560080</v>
      </c>
      <c r="B51" s="52" t="s">
        <v>35</v>
      </c>
      <c r="C51" s="117">
        <f>VLOOKUP(A51,'[1]1Прил. АПП на 1 жителя'!$A$6:$O$66,15,0)</f>
        <v>2.73</v>
      </c>
      <c r="D51" s="118">
        <f>VLOOKUP(A51,'[1]2Прил.ПЦ от общего АПП'!$A$6:$O$66,15,0)</f>
        <v>2.6</v>
      </c>
      <c r="E51" s="118">
        <f>VLOOKUP(A51,'[1]3Прил.Диспанс.'!$A$6:$O$66,15,0)</f>
        <v>3.83</v>
      </c>
      <c r="F51" s="118">
        <f>VLOOKUP(A51,'[1]4Прил. НП'!$A$6:$O$66,15,0)</f>
        <v>0</v>
      </c>
      <c r="G51" s="118">
        <f>VLOOKUP(A51,'[1]5Вызовы СМП'!$A$6:$O$66,15,0)</f>
        <v>2.5</v>
      </c>
      <c r="H51" s="118">
        <f>VLOOKUP(A51,'[1]6. Уровень госп. ПН'!$A$6:$O$66,15,0)</f>
        <v>2.4900000000000002</v>
      </c>
      <c r="I51" s="118">
        <f>VLOOKUP(A51,'[1]7.Экстр.госпитализации'!$A$6:$O$65,15,0)</f>
        <v>0</v>
      </c>
      <c r="J51" s="118">
        <f>VLOOKUP(A51,'[1]7.АПП после инфаркта,инсульта'!$A$6:$G$66,7,0)</f>
        <v>0.16</v>
      </c>
      <c r="K51" s="119">
        <f t="shared" si="0"/>
        <v>14.31</v>
      </c>
      <c r="L51" s="120">
        <f>25*VLOOKUP(A51,'[1]8.Весовые коэф.'!$A$6:$G$66,7,0)+22.5*VLOOKUP(A51,'[1]8.Весовые коэф.'!$A$6:$G$66,6,0)</f>
        <v>24.43</v>
      </c>
      <c r="M51" s="118">
        <f t="shared" si="1"/>
        <v>58.58</v>
      </c>
      <c r="N51" s="72"/>
      <c r="O51" s="84"/>
    </row>
    <row r="52" spans="1:15" ht="14.25" x14ac:dyDescent="0.2">
      <c r="A52" s="51">
        <v>560081</v>
      </c>
      <c r="B52" s="52" t="s">
        <v>36</v>
      </c>
      <c r="C52" s="117">
        <f>VLOOKUP(A52,'[1]1Прил. АПП на 1 жителя'!$A$6:$O$66,15,0)</f>
        <v>2.16</v>
      </c>
      <c r="D52" s="118">
        <f>VLOOKUP(A52,'[1]2Прил.ПЦ от общего АПП'!$A$6:$O$66,15,0)</f>
        <v>5</v>
      </c>
      <c r="E52" s="118">
        <f>VLOOKUP(A52,'[1]3Прил.Диспанс.'!$A$6:$O$66,15,0)</f>
        <v>3.28</v>
      </c>
      <c r="F52" s="118">
        <f>VLOOKUP(A52,'[1]4Прил. НП'!$A$6:$O$66,15,0)</f>
        <v>0.24</v>
      </c>
      <c r="G52" s="118">
        <f>VLOOKUP(A52,'[1]5Вызовы СМП'!$A$6:$O$66,15,0)</f>
        <v>2.5</v>
      </c>
      <c r="H52" s="118">
        <f>VLOOKUP(A52,'[1]6. Уровень госп. ПН'!$A$6:$O$66,15,0)</f>
        <v>2.21</v>
      </c>
      <c r="I52" s="118">
        <f>VLOOKUP(A52,'[1]7.Экстр.госпитализации'!$A$6:$O$65,15,0)</f>
        <v>0</v>
      </c>
      <c r="J52" s="118">
        <f>VLOOKUP(A52,'[1]7.АПП после инфаркта,инсульта'!$A$6:$G$66,7,0)</f>
        <v>0.68</v>
      </c>
      <c r="K52" s="119">
        <f t="shared" si="0"/>
        <v>16.07</v>
      </c>
      <c r="L52" s="120">
        <f>25*VLOOKUP(A52,'[1]8.Весовые коэф.'!$A$6:$G$66,7,0)+22.5*VLOOKUP(A52,'[1]8.Весовые коэф.'!$A$6:$G$66,6,0)</f>
        <v>24.4</v>
      </c>
      <c r="M52" s="118">
        <f t="shared" si="1"/>
        <v>65.86</v>
      </c>
      <c r="N52" s="72"/>
      <c r="O52" s="84"/>
    </row>
    <row r="53" spans="1:15" ht="14.25" x14ac:dyDescent="0.2">
      <c r="A53" s="51">
        <v>560082</v>
      </c>
      <c r="B53" s="52" t="s">
        <v>37</v>
      </c>
      <c r="C53" s="117">
        <f>VLOOKUP(A53,'[1]1Прил. АПП на 1 жителя'!$A$6:$O$66,15,0)</f>
        <v>3.32</v>
      </c>
      <c r="D53" s="118">
        <f>VLOOKUP(A53,'[1]2Прил.ПЦ от общего АПП'!$A$6:$O$66,15,0)</f>
        <v>4.88</v>
      </c>
      <c r="E53" s="118">
        <f>VLOOKUP(A53,'[1]3Прил.Диспанс.'!$A$6:$O$66,15,0)</f>
        <v>3.71</v>
      </c>
      <c r="F53" s="118">
        <f>VLOOKUP(A53,'[1]4Прил. НП'!$A$6:$O$66,15,0)</f>
        <v>0.26</v>
      </c>
      <c r="G53" s="118">
        <f>VLOOKUP(A53,'[1]5Вызовы СМП'!$A$6:$O$66,15,0)</f>
        <v>2.5</v>
      </c>
      <c r="H53" s="118">
        <f>VLOOKUP(A53,'[1]6. Уровень госп. ПН'!$A$6:$O$66,15,0)</f>
        <v>2.0699999999999998</v>
      </c>
      <c r="I53" s="118">
        <f>VLOOKUP(A53,'[1]7.Экстр.госпитализации'!$A$6:$O$65,15,0)</f>
        <v>0</v>
      </c>
      <c r="J53" s="118">
        <f>VLOOKUP(A53,'[1]7.АПП после инфаркта,инсульта'!$A$6:$G$66,7,0)</f>
        <v>0.79</v>
      </c>
      <c r="K53" s="119">
        <f t="shared" si="0"/>
        <v>17.53</v>
      </c>
      <c r="L53" s="120">
        <f>25*VLOOKUP(A53,'[1]8.Весовые коэф.'!$A$6:$G$66,7,0)+22.5*VLOOKUP(A53,'[1]8.Весовые коэф.'!$A$6:$G$66,6,0)</f>
        <v>24.5</v>
      </c>
      <c r="M53" s="118">
        <f t="shared" si="1"/>
        <v>71.55</v>
      </c>
      <c r="N53" s="72"/>
      <c r="O53" s="84"/>
    </row>
    <row r="54" spans="1:15" ht="14.25" x14ac:dyDescent="0.2">
      <c r="A54" s="51">
        <v>560083</v>
      </c>
      <c r="B54" s="52" t="s">
        <v>38</v>
      </c>
      <c r="C54" s="117">
        <f>VLOOKUP(A54,'[1]1Прил. АПП на 1 жителя'!$A$6:$O$66,15,0)</f>
        <v>3.59</v>
      </c>
      <c r="D54" s="118">
        <f>VLOOKUP(A54,'[1]2Прил.ПЦ от общего АПП'!$A$6:$O$66,15,0)</f>
        <v>4.5999999999999996</v>
      </c>
      <c r="E54" s="118">
        <f>VLOOKUP(A54,'[1]3Прил.Диспанс.'!$A$6:$O$66,15,0)</f>
        <v>4.0999999999999996</v>
      </c>
      <c r="F54" s="118">
        <f>VLOOKUP(A54,'[1]4Прил. НП'!$A$6:$O$66,15,0)</f>
        <v>0.06</v>
      </c>
      <c r="G54" s="118">
        <f>VLOOKUP(A54,'[1]5Вызовы СМП'!$A$6:$O$66,15,0)</f>
        <v>2.5</v>
      </c>
      <c r="H54" s="118">
        <f>VLOOKUP(A54,'[1]6. Уровень госп. ПН'!$A$6:$O$66,15,0)</f>
        <v>1.47</v>
      </c>
      <c r="I54" s="118">
        <f>VLOOKUP(A54,'[1]7.Экстр.госпитализации'!$A$6:$O$65,15,0)</f>
        <v>0</v>
      </c>
      <c r="J54" s="118">
        <f>VLOOKUP(A54,'[1]7.АПП после инфаркта,инсульта'!$A$6:$G$66,7,0)</f>
        <v>0.53</v>
      </c>
      <c r="K54" s="119">
        <f t="shared" si="0"/>
        <v>16.850000000000001</v>
      </c>
      <c r="L54" s="120">
        <f>25*VLOOKUP(A54,'[1]8.Весовые коэф.'!$A$6:$G$66,7,0)+22.5*VLOOKUP(A54,'[1]8.Весовые коэф.'!$A$6:$G$66,6,0)</f>
        <v>24.53</v>
      </c>
      <c r="M54" s="118">
        <f t="shared" si="1"/>
        <v>68.69</v>
      </c>
      <c r="N54" s="72"/>
      <c r="O54" s="84"/>
    </row>
    <row r="55" spans="1:15" ht="14.25" x14ac:dyDescent="0.2">
      <c r="A55" s="51">
        <v>560084</v>
      </c>
      <c r="B55" s="52" t="s">
        <v>39</v>
      </c>
      <c r="C55" s="117">
        <f>VLOOKUP(A55,'[1]1Прил. АПП на 1 жителя'!$A$6:$O$66,15,0)</f>
        <v>2.13</v>
      </c>
      <c r="D55" s="118">
        <f>VLOOKUP(A55,'[1]2Прил.ПЦ от общего АПП'!$A$6:$O$66,15,0)</f>
        <v>3.14</v>
      </c>
      <c r="E55" s="118">
        <f>VLOOKUP(A55,'[1]3Прил.Диспанс.'!$A$6:$O$66,15,0)</f>
        <v>2.65</v>
      </c>
      <c r="F55" s="118">
        <f>VLOOKUP(A55,'[1]4Прил. НП'!$A$6:$O$66,15,0)</f>
        <v>0.04</v>
      </c>
      <c r="G55" s="118">
        <f>VLOOKUP(A55,'[1]5Вызовы СМП'!$A$6:$O$66,15,0)</f>
        <v>2.5</v>
      </c>
      <c r="H55" s="118">
        <f>VLOOKUP(A55,'[1]6. Уровень госп. ПН'!$A$6:$O$66,15,0)</f>
        <v>2.4900000000000002</v>
      </c>
      <c r="I55" s="118">
        <f>VLOOKUP(A55,'[1]7.Экстр.госпитализации'!$A$6:$O$65,15,0)</f>
        <v>0</v>
      </c>
      <c r="J55" s="118">
        <f>VLOOKUP(A55,'[1]7.АПП после инфаркта,инсульта'!$A$6:$G$66,7,0)</f>
        <v>0.32</v>
      </c>
      <c r="K55" s="119">
        <f t="shared" si="0"/>
        <v>13.27</v>
      </c>
      <c r="L55" s="120">
        <f>25*VLOOKUP(A55,'[1]8.Весовые коэф.'!$A$6:$G$66,7,0)+22.5*VLOOKUP(A55,'[1]8.Весовые коэф.'!$A$6:$G$66,6,0)</f>
        <v>24.38</v>
      </c>
      <c r="M55" s="118">
        <f t="shared" si="1"/>
        <v>54.43</v>
      </c>
      <c r="N55" s="72"/>
      <c r="O55" s="84"/>
    </row>
    <row r="56" spans="1:15" ht="25.5" x14ac:dyDescent="0.2">
      <c r="A56" s="51">
        <v>560085</v>
      </c>
      <c r="B56" s="52" t="s">
        <v>81</v>
      </c>
      <c r="C56" s="117">
        <f>VLOOKUP(A56,'[1]1Прил. АПП на 1 жителя'!$A$6:$O$66,15,0)</f>
        <v>1.98</v>
      </c>
      <c r="D56" s="118">
        <f>VLOOKUP(A56,'[1]2Прил.ПЦ от общего АПП'!$A$6:$O$66,15,0)</f>
        <v>4.28</v>
      </c>
      <c r="E56" s="118">
        <f>VLOOKUP(A56,'[1]3Прил.Диспанс.'!$A$6:$O$66,15,0)</f>
        <v>4.7699999999999996</v>
      </c>
      <c r="F56" s="118">
        <f>VLOOKUP(A56,'[1]4Прил. НП'!$A$6:$O$66,15,0)</f>
        <v>0.41</v>
      </c>
      <c r="G56" s="118">
        <f>VLOOKUP(A56,'[1]5Вызовы СМП'!$A$6:$O$66,15,0)</f>
        <v>2.5</v>
      </c>
      <c r="H56" s="118">
        <f>VLOOKUP(A56,'[1]6. Уровень госп. ПН'!$A$6:$O$66,15,0)</f>
        <v>2.5</v>
      </c>
      <c r="I56" s="118">
        <f>VLOOKUP(A56,'[1]7.Экстр.госпитализации'!$A$6:$O$65,15,0)</f>
        <v>0</v>
      </c>
      <c r="J56" s="118">
        <f>VLOOKUP(A56,'[1]7.АПП после инфаркта,инсульта'!$A$6:$G$66,7,0)</f>
        <v>0</v>
      </c>
      <c r="K56" s="119">
        <f t="shared" si="0"/>
        <v>16.440000000000001</v>
      </c>
      <c r="L56" s="120">
        <f>25*VLOOKUP(A56,'[1]8.Весовые коэф.'!$A$6:$G$66,7,0)+22.5*VLOOKUP(A56,'[1]8.Весовые коэф.'!$A$6:$G$66,6,0)</f>
        <v>24.88</v>
      </c>
      <c r="M56" s="118">
        <f t="shared" si="1"/>
        <v>66.08</v>
      </c>
      <c r="N56" s="72"/>
      <c r="O56" s="84"/>
    </row>
    <row r="57" spans="1:15" ht="25.5" x14ac:dyDescent="0.2">
      <c r="A57" s="51">
        <v>560086</v>
      </c>
      <c r="B57" s="52" t="s">
        <v>82</v>
      </c>
      <c r="C57" s="117">
        <f>VLOOKUP(A57,'[1]1Прил. АПП на 1 жителя'!$A$6:$O$66,15,0)</f>
        <v>0.08</v>
      </c>
      <c r="D57" s="118">
        <f>VLOOKUP(A57,'[1]2Прил.ПЦ от общего АПП'!$A$6:$O$66,15,0)</f>
        <v>5</v>
      </c>
      <c r="E57" s="118">
        <f>VLOOKUP(A57,'[1]3Прил.Диспанс.'!$A$6:$O$66,15,0)</f>
        <v>4.3600000000000003</v>
      </c>
      <c r="F57" s="118">
        <f>VLOOKUP(A57,'[1]4Прил. НП'!$A$6:$O$66,15,0)</f>
        <v>0.73</v>
      </c>
      <c r="G57" s="118">
        <f>VLOOKUP(A57,'[1]5Вызовы СМП'!$A$6:$O$66,15,0)</f>
        <v>2.5</v>
      </c>
      <c r="H57" s="118">
        <f>VLOOKUP(A57,'[1]6. Уровень госп. ПН'!$A$6:$O$66,15,0)</f>
        <v>1.67</v>
      </c>
      <c r="I57" s="118">
        <f>VLOOKUP(A57,'[1]7.Экстр.госпитализации'!$A$6:$O$65,15,0)</f>
        <v>0</v>
      </c>
      <c r="J57" s="118">
        <f>VLOOKUP(A57,'[1]7.АПП после инфаркта,инсульта'!$A$6:$G$66,7,0)</f>
        <v>0.44</v>
      </c>
      <c r="K57" s="119">
        <f t="shared" si="0"/>
        <v>14.78</v>
      </c>
      <c r="L57" s="120">
        <f>25*VLOOKUP(A57,'[1]8.Весовые коэф.'!$A$6:$G$66,7,0)+22.5*VLOOKUP(A57,'[1]8.Весовые коэф.'!$A$6:$G$66,6,0)</f>
        <v>24.93</v>
      </c>
      <c r="M57" s="118">
        <f t="shared" si="1"/>
        <v>59.29</v>
      </c>
      <c r="N57" s="72"/>
      <c r="O57" s="84"/>
    </row>
    <row r="58" spans="1:15" ht="14.25" x14ac:dyDescent="0.2">
      <c r="A58" s="51">
        <v>560087</v>
      </c>
      <c r="B58" s="52" t="s">
        <v>83</v>
      </c>
      <c r="C58" s="117">
        <f>VLOOKUP(A58,'[1]1Прил. АПП на 1 жителя'!$A$6:$O$66,15,0)</f>
        <v>3.17</v>
      </c>
      <c r="D58" s="118">
        <f>VLOOKUP(A58,'[1]2Прил.ПЦ от общего АПП'!$A$6:$O$66,15,0)</f>
        <v>0</v>
      </c>
      <c r="E58" s="118">
        <f>VLOOKUP(A58,'[1]3Прил.Диспанс.'!$A$6:$O$66,15,0)</f>
        <v>2.2400000000000002</v>
      </c>
      <c r="F58" s="118">
        <f>VLOOKUP(A58,'[1]4Прил. НП'!$A$6:$O$66,15,0)</f>
        <v>0.6</v>
      </c>
      <c r="G58" s="118">
        <f>VLOOKUP(A58,'[1]5Вызовы СМП'!$A$6:$O$66,15,0)</f>
        <v>2.5</v>
      </c>
      <c r="H58" s="118">
        <f>VLOOKUP(A58,'[1]6. Уровень госп. ПН'!$A$6:$O$66,15,0)</f>
        <v>2.5</v>
      </c>
      <c r="I58" s="118">
        <f>VLOOKUP(A58,'[1]7.Экстр.госпитализации'!$A$6:$O$65,15,0)</f>
        <v>0</v>
      </c>
      <c r="J58" s="118">
        <f>VLOOKUP(A58,'[1]7.АПП после инфаркта,инсульта'!$A$6:$G$66,7,0)</f>
        <v>0.91</v>
      </c>
      <c r="K58" s="119">
        <f t="shared" si="0"/>
        <v>11.92</v>
      </c>
      <c r="L58" s="120">
        <f>25*VLOOKUP(A58,'[1]8.Весовые коэф.'!$A$6:$G$66,7,0)+22.5*VLOOKUP(A58,'[1]8.Весовые коэф.'!$A$6:$G$66,6,0)</f>
        <v>25</v>
      </c>
      <c r="M58" s="118">
        <f t="shared" si="1"/>
        <v>47.68</v>
      </c>
      <c r="N58" s="72"/>
      <c r="O58" s="84"/>
    </row>
    <row r="59" spans="1:15" ht="25.5" x14ac:dyDescent="0.2">
      <c r="A59" s="51">
        <v>560088</v>
      </c>
      <c r="B59" s="52" t="s">
        <v>84</v>
      </c>
      <c r="C59" s="117">
        <f>VLOOKUP(A59,'[1]1Прил. АПП на 1 жителя'!$A$6:$O$66,15,0)</f>
        <v>2.12</v>
      </c>
      <c r="D59" s="118">
        <f>VLOOKUP(A59,'[1]2Прил.ПЦ от общего АПП'!$A$6:$O$66,15,0)</f>
        <v>4.7300000000000004</v>
      </c>
      <c r="E59" s="118">
        <f>VLOOKUP(A59,'[1]3Прил.Диспанс.'!$A$6:$O$66,15,0)</f>
        <v>3.9</v>
      </c>
      <c r="F59" s="118">
        <f>VLOOKUP(A59,'[1]4Прил. НП'!$A$6:$O$66,15,0)</f>
        <v>0.18</v>
      </c>
      <c r="G59" s="118">
        <f>VLOOKUP(A59,'[1]5Вызовы СМП'!$A$6:$O$66,15,0)</f>
        <v>2.5</v>
      </c>
      <c r="H59" s="118">
        <f>VLOOKUP(A59,'[1]6. Уровень госп. ПН'!$A$6:$O$66,15,0)</f>
        <v>2.5</v>
      </c>
      <c r="I59" s="118">
        <f>VLOOKUP(A59,'[1]7.Экстр.госпитализации'!$A$6:$O$65,15,0)</f>
        <v>0</v>
      </c>
      <c r="J59" s="118">
        <f>VLOOKUP(A59,'[1]7.АПП после инфаркта,инсульта'!$A$6:$G$66,7,0)</f>
        <v>0</v>
      </c>
      <c r="K59" s="119">
        <f t="shared" si="0"/>
        <v>15.93</v>
      </c>
      <c r="L59" s="120">
        <f>25*VLOOKUP(A59,'[1]8.Весовые коэф.'!$A$6:$G$66,7,0)+22.5*VLOOKUP(A59,'[1]8.Весовые коэф.'!$A$6:$G$66,6,0)</f>
        <v>25</v>
      </c>
      <c r="M59" s="118">
        <f t="shared" si="1"/>
        <v>63.72</v>
      </c>
      <c r="N59" s="72"/>
      <c r="O59" s="84"/>
    </row>
    <row r="60" spans="1:15" ht="25.5" x14ac:dyDescent="0.2">
      <c r="A60" s="51">
        <v>560089</v>
      </c>
      <c r="B60" s="52" t="s">
        <v>85</v>
      </c>
      <c r="C60" s="117">
        <f>VLOOKUP(A60,'[1]1Прил. АПП на 1 жителя'!$A$6:$O$66,15,0)</f>
        <v>5</v>
      </c>
      <c r="D60" s="118">
        <f>VLOOKUP(A60,'[1]2Прил.ПЦ от общего АПП'!$A$6:$O$66,15,0)</f>
        <v>1.61</v>
      </c>
      <c r="E60" s="118">
        <f>VLOOKUP(A60,'[1]3Прил.Диспанс.'!$A$6:$O$66,15,0)</f>
        <v>5</v>
      </c>
      <c r="F60" s="118">
        <f>VLOOKUP(A60,'[1]4Прил. НП'!$A$6:$O$66,15,0)</f>
        <v>1.19</v>
      </c>
      <c r="G60" s="118">
        <f>VLOOKUP(A60,'[1]5Вызовы СМП'!$A$6:$O$66,15,0)</f>
        <v>1.92</v>
      </c>
      <c r="H60" s="118">
        <f>VLOOKUP(A60,'[1]6. Уровень госп. ПН'!$A$6:$O$66,15,0)</f>
        <v>2.5</v>
      </c>
      <c r="I60" s="118">
        <f>VLOOKUP(A60,'[1]7.Экстр.госпитализации'!$A$6:$O$65,15,0)</f>
        <v>0</v>
      </c>
      <c r="J60" s="118">
        <f>VLOOKUP(A60,'[1]7.АПП после инфаркта,инсульта'!$A$6:$G$66,7,0)</f>
        <v>0.91</v>
      </c>
      <c r="K60" s="119">
        <f t="shared" si="0"/>
        <v>18.13</v>
      </c>
      <c r="L60" s="120">
        <f>25*VLOOKUP(A60,'[1]8.Весовые коэф.'!$A$6:$G$66,7,0)+22.5*VLOOKUP(A60,'[1]8.Весовые коэф.'!$A$6:$G$66,6,0)</f>
        <v>25</v>
      </c>
      <c r="M60" s="118">
        <f t="shared" si="1"/>
        <v>72.52</v>
      </c>
      <c r="N60" s="72"/>
      <c r="O60" s="84"/>
    </row>
    <row r="61" spans="1:15" ht="25.5" x14ac:dyDescent="0.2">
      <c r="A61" s="51">
        <v>560096</v>
      </c>
      <c r="B61" s="52" t="s">
        <v>86</v>
      </c>
      <c r="C61" s="117">
        <f>VLOOKUP(A61,'[1]1Прил. АПП на 1 жителя'!$A$6:$O$66,15,0)</f>
        <v>7.0000000000000007E-2</v>
      </c>
      <c r="D61" s="118">
        <f>VLOOKUP(A61,'[1]2Прил.ПЦ от общего АПП'!$A$6:$O$66,15,0)</f>
        <v>0.32</v>
      </c>
      <c r="E61" s="118">
        <f>VLOOKUP(A61,'[1]3Прил.Диспанс.'!$A$6:$O$66,15,0)</f>
        <v>0.08</v>
      </c>
      <c r="F61" s="118">
        <f>VLOOKUP(A61,'[1]4Прил. НП'!$A$6:$O$66,15,0)</f>
        <v>0.47</v>
      </c>
      <c r="G61" s="118">
        <f>VLOOKUP(A61,'[1]5Вызовы СМП'!$A$6:$O$66,15,0)</f>
        <v>2.5</v>
      </c>
      <c r="H61" s="118">
        <f>VLOOKUP(A61,'[1]6. Уровень госп. ПН'!$A$6:$O$66,15,0)</f>
        <v>2.46</v>
      </c>
      <c r="I61" s="118">
        <f>VLOOKUP(A61,'[1]7.Экстр.госпитализации'!$A$6:$O$65,15,0)</f>
        <v>0</v>
      </c>
      <c r="J61" s="118">
        <f>VLOOKUP(A61,'[1]7.АПП после инфаркта,инсульта'!$A$6:$G$66,7,0)</f>
        <v>0</v>
      </c>
      <c r="K61" s="119">
        <f t="shared" si="0"/>
        <v>5.9</v>
      </c>
      <c r="L61" s="120">
        <f>25*VLOOKUP(A61,'[1]8.Весовые коэф.'!$A$6:$G$66,7,0)+22.5*VLOOKUP(A61,'[1]8.Весовые коэф.'!$A$6:$G$66,6,0)</f>
        <v>24.88</v>
      </c>
      <c r="M61" s="118">
        <f t="shared" si="1"/>
        <v>23.71</v>
      </c>
      <c r="N61" s="72"/>
      <c r="O61" s="84"/>
    </row>
    <row r="62" spans="1:15" ht="25.5" x14ac:dyDescent="0.2">
      <c r="A62" s="51">
        <v>560098</v>
      </c>
      <c r="B62" s="52" t="s">
        <v>87</v>
      </c>
      <c r="C62" s="117">
        <f>VLOOKUP(A62,'[1]1Прил. АПП на 1 жителя'!$A$6:$O$66,15,0)</f>
        <v>0.32</v>
      </c>
      <c r="D62" s="118">
        <f>VLOOKUP(A62,'[1]2Прил.ПЦ от общего АПП'!$A$6:$O$66,15,0)</f>
        <v>4.04</v>
      </c>
      <c r="E62" s="118">
        <f>VLOOKUP(A62,'[1]3Прил.Диспанс.'!$A$6:$O$66,15,0)</f>
        <v>2.04</v>
      </c>
      <c r="F62" s="118">
        <f>VLOOKUP(A62,'[1]4Прил. НП'!$A$6:$O$66,15,0)</f>
        <v>0.28000000000000003</v>
      </c>
      <c r="G62" s="118">
        <f>VLOOKUP(A62,'[1]5Вызовы СМП'!$A$6:$O$66,15,0)</f>
        <v>2.5</v>
      </c>
      <c r="H62" s="118">
        <f>VLOOKUP(A62,'[1]6. Уровень госп. ПН'!$A$6:$O$66,15,0)</f>
        <v>2.5</v>
      </c>
      <c r="I62" s="118">
        <f>VLOOKUP(A62,'[1]7.Экстр.госпитализации'!$A$6:$O$65,15,0)</f>
        <v>0</v>
      </c>
      <c r="J62" s="118">
        <f>VLOOKUP(A62,'[1]7.АПП после инфаркта,инсульта'!$A$6:$G$66,7,0)</f>
        <v>0.73</v>
      </c>
      <c r="K62" s="119">
        <f t="shared" si="0"/>
        <v>12.41</v>
      </c>
      <c r="L62" s="120">
        <f>25*VLOOKUP(A62,'[1]8.Весовые коэф.'!$A$6:$G$66,7,0)+22.5*VLOOKUP(A62,'[1]8.Весовые коэф.'!$A$6:$G$66,6,0)</f>
        <v>25</v>
      </c>
      <c r="M62" s="118">
        <f t="shared" si="1"/>
        <v>49.64</v>
      </c>
      <c r="N62" s="72"/>
      <c r="O62" s="84"/>
    </row>
    <row r="63" spans="1:15" s="81" customFormat="1" ht="25.5" x14ac:dyDescent="0.2">
      <c r="A63" s="51">
        <v>560099</v>
      </c>
      <c r="B63" s="52" t="s">
        <v>88</v>
      </c>
      <c r="C63" s="117">
        <f>VLOOKUP(A63,'[1]1Прил. АПП на 1 жителя'!$A$6:$O$66,15,0)</f>
        <v>0.2</v>
      </c>
      <c r="D63" s="118">
        <f>VLOOKUP(A63,'[1]2Прил.ПЦ от общего АПП'!$A$6:$O$66,15,0)</f>
        <v>2.37</v>
      </c>
      <c r="E63" s="118">
        <f>VLOOKUP(A63,'[1]3Прил.Диспанс.'!$A$6:$O$66,15,0)</f>
        <v>0</v>
      </c>
      <c r="F63" s="118">
        <f>VLOOKUP(A63,'[1]4Прил. НП'!$A$6:$O$66,15,0)</f>
        <v>0.8</v>
      </c>
      <c r="G63" s="118">
        <f>VLOOKUP(A63,'[1]5Вызовы СМП'!$A$6:$O$66,15,0)</f>
        <v>2.5</v>
      </c>
      <c r="H63" s="118">
        <f>VLOOKUP(A63,'[1]6. Уровень госп. ПН'!$A$6:$O$66,15,0)</f>
        <v>2.5</v>
      </c>
      <c r="I63" s="118">
        <f>VLOOKUP(A63,'[1]7.Экстр.госпитализации'!$A$6:$O$65,15,0)</f>
        <v>0</v>
      </c>
      <c r="J63" s="118">
        <f>VLOOKUP(A63,'[1]7.АПП после инфаркта,инсульта'!$A$6:$G$66,7,0)</f>
        <v>0</v>
      </c>
      <c r="K63" s="119">
        <f t="shared" si="0"/>
        <v>8.3699999999999992</v>
      </c>
      <c r="L63" s="120">
        <f>25*VLOOKUP(A63,'[1]8.Весовые коэф.'!$A$6:$G$66,7,0)+22.5*VLOOKUP(A63,'[1]8.Весовые коэф.'!$A$6:$G$66,6,0)</f>
        <v>24.85</v>
      </c>
      <c r="M63" s="118">
        <f t="shared" si="1"/>
        <v>33.68</v>
      </c>
      <c r="N63" s="121"/>
      <c r="O63" s="122"/>
    </row>
    <row r="64" spans="1:15" s="81" customFormat="1" ht="14.25" x14ac:dyDescent="0.2">
      <c r="A64" s="51">
        <v>560205</v>
      </c>
      <c r="B64" s="52" t="s">
        <v>110</v>
      </c>
      <c r="C64" s="117">
        <f>VLOOKUP(A64,'[1]1Прил. АПП на 1 жителя'!$A$6:$O$66,15,0)</f>
        <v>0.97</v>
      </c>
      <c r="D64" s="118">
        <f>VLOOKUP(A64,'[1]2Прил.ПЦ от общего АПП'!$A$6:$O$66,15,0)</f>
        <v>0.88</v>
      </c>
      <c r="E64" s="118">
        <f>VLOOKUP(A64,'[1]3Прил.Диспанс.'!$A$6:$O$66,15,0)</f>
        <v>0</v>
      </c>
      <c r="F64" s="118">
        <f>VLOOKUP(A64,'[1]4Прил. НП'!$A$6:$O$66,15,0)</f>
        <v>2.08</v>
      </c>
      <c r="G64" s="118">
        <f>VLOOKUP(A64,'[1]5Вызовы СМП'!$A$6:$O$66,15,0)</f>
        <v>2.08</v>
      </c>
      <c r="H64" s="118">
        <f>VLOOKUP(A64,'[1]6. Уровень госп. ПН'!$A$6:$O$66,15,0)</f>
        <v>0</v>
      </c>
      <c r="I64" s="118"/>
      <c r="J64" s="118">
        <f>VLOOKUP(A64,'[1]7.АПП после инфаркта,инсульта'!$A$6:$G$66,7,0)</f>
        <v>0</v>
      </c>
      <c r="K64" s="119">
        <f t="shared" si="0"/>
        <v>6.01</v>
      </c>
      <c r="L64" s="120">
        <f>25*VLOOKUP(A64,'[1]8.Весовые коэф.'!$A$6:$G$66,7,0)+22.5*VLOOKUP(A64,'[1]8.Весовые коэф.'!$A$6:$G$66,6,0)</f>
        <v>24.58</v>
      </c>
      <c r="M64" s="118">
        <f t="shared" si="1"/>
        <v>24.45</v>
      </c>
      <c r="N64" s="121"/>
      <c r="O64" s="122"/>
    </row>
    <row r="65" spans="1:15" ht="38.25" x14ac:dyDescent="0.2">
      <c r="A65" s="51">
        <v>560206</v>
      </c>
      <c r="B65" s="52" t="s">
        <v>43</v>
      </c>
      <c r="C65" s="117">
        <f>VLOOKUP(A65,'[1]1Прил. АПП на 1 жителя'!$A$6:$O$66,15,0)</f>
        <v>0</v>
      </c>
      <c r="D65" s="118">
        <f>VLOOKUP(A65,'[1]2Прил.ПЦ от общего АПП'!$A$6:$O$66,15,0)</f>
        <v>3.87</v>
      </c>
      <c r="E65" s="118">
        <f>VLOOKUP(A65,'[1]3Прил.Диспанс.'!$A$6:$O$66,15,0)</f>
        <v>3.45</v>
      </c>
      <c r="F65" s="118">
        <f>VLOOKUP(A65,'[1]4Прил. НП'!$A$6:$O$66,15,0)</f>
        <v>0.52</v>
      </c>
      <c r="G65" s="118">
        <f>VLOOKUP(A65,'[1]5Вызовы СМП'!$A$6:$O$66,15,0)</f>
        <v>2.5</v>
      </c>
      <c r="H65" s="118">
        <f>VLOOKUP(A65,'[1]6. Уровень госп. ПН'!$A$6:$O$66,15,0)</f>
        <v>2.5</v>
      </c>
      <c r="I65" s="118">
        <f>VLOOKUP(A65,'[1]7.Экстр.госпитализации'!$A$6:$O$65,15,0)</f>
        <v>0</v>
      </c>
      <c r="J65" s="118">
        <f>VLOOKUP(A65,'[1]7.АПП после инфаркта,инсульта'!$A$6:$G$66,7,0)</f>
        <v>0.66</v>
      </c>
      <c r="K65" s="119">
        <f t="shared" si="0"/>
        <v>13.5</v>
      </c>
      <c r="L65" s="120">
        <f>25*VLOOKUP(A65,'[1]8.Весовые коэф.'!$A$6:$G$66,7,0)+22.5*VLOOKUP(A65,'[1]8.Весовые коэф.'!$A$6:$G$66,6,0)</f>
        <v>25</v>
      </c>
      <c r="M65" s="118">
        <f t="shared" si="1"/>
        <v>54</v>
      </c>
      <c r="N65" s="72"/>
      <c r="O65" s="84"/>
    </row>
    <row r="66" spans="1:15" ht="38.25" x14ac:dyDescent="0.2">
      <c r="A66" s="123">
        <v>560214</v>
      </c>
      <c r="B66" s="52" t="s">
        <v>44</v>
      </c>
      <c r="C66" s="117">
        <f>VLOOKUP(A66,'[1]1Прил. АПП на 1 жителя'!$A$6:$O$66,15,0)</f>
        <v>1.04</v>
      </c>
      <c r="D66" s="118">
        <f>VLOOKUP(A66,'[1]2Прил.ПЦ от общего АПП'!$A$6:$O$66,15,0)</f>
        <v>2.0699999999999998</v>
      </c>
      <c r="E66" s="118">
        <f>VLOOKUP(A66,'[1]3Прил.Диспанс.'!$A$6:$O$66,15,0)</f>
        <v>3.37</v>
      </c>
      <c r="F66" s="118">
        <f>VLOOKUP(A66,'[1]4Прил. НП'!$A$6:$O$66,15,0)</f>
        <v>0.5</v>
      </c>
      <c r="G66" s="118">
        <f>VLOOKUP(A66,'[1]5Вызовы СМП'!$A$6:$O$66,15,0)</f>
        <v>2.5</v>
      </c>
      <c r="H66" s="118">
        <f>VLOOKUP(A66,'[1]6. Уровень госп. ПН'!$A$6:$O$66,15,0)</f>
        <v>2.5</v>
      </c>
      <c r="I66" s="118">
        <f>VLOOKUP(A66,'[1]7.Экстр.госпитализации'!$A$6:$O$65,15,0)</f>
        <v>0</v>
      </c>
      <c r="J66" s="118">
        <f>VLOOKUP(A66,'[1]7.АПП после инфаркта,инсульта'!$A$6:$G$66,7,0)</f>
        <v>0.52</v>
      </c>
      <c r="K66" s="119">
        <f t="shared" si="0"/>
        <v>12.5</v>
      </c>
      <c r="L66" s="120">
        <f>25*VLOOKUP(A66,'[1]8.Весовые коэф.'!$A$6:$G$66,7,0)+22.5*VLOOKUP(A66,'[1]8.Весовые коэф.'!$A$6:$G$66,6,0)</f>
        <v>24.4</v>
      </c>
      <c r="M66" s="118">
        <f>100/L66*K66</f>
        <v>51.23</v>
      </c>
      <c r="N66" s="72"/>
      <c r="O66" s="84"/>
    </row>
  </sheetData>
  <mergeCells count="6">
    <mergeCell ref="J1:M1"/>
    <mergeCell ref="A2:M2"/>
    <mergeCell ref="A3:A5"/>
    <mergeCell ref="K3:K5"/>
    <mergeCell ref="L3:L5"/>
    <mergeCell ref="M3:M5"/>
  </mergeCells>
  <pageMargins left="0.7" right="0.7" top="0.75" bottom="0.75" header="0.3" footer="0.3"/>
  <pageSetup paperSize="9" scale="57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6"/>
  <sheetViews>
    <sheetView view="pageBreakPreview" zoomScale="98" zoomScaleNormal="100" zoomScaleSheetLayoutView="98" workbookViewId="0">
      <pane xSplit="2" ySplit="4" topLeftCell="C35" activePane="bottomRight" state="frozen"/>
      <selection pane="topRight" activeCell="C1" sqref="C1"/>
      <selection pane="bottomLeft" activeCell="A5" sqref="A5"/>
      <selection pane="bottomRight" activeCell="E1" sqref="E1:G1"/>
    </sheetView>
  </sheetViews>
  <sheetFormatPr defaultRowHeight="11.25" x14ac:dyDescent="0.2"/>
  <cols>
    <col min="1" max="1" width="9.83203125" style="6" customWidth="1"/>
    <col min="2" max="2" width="29.6640625" style="66" customWidth="1"/>
    <col min="3" max="3" width="21.5" customWidth="1"/>
    <col min="4" max="4" width="21" customWidth="1"/>
    <col min="5" max="5" width="17.5" customWidth="1"/>
    <col min="6" max="6" width="15.5" customWidth="1"/>
    <col min="7" max="7" width="17.33203125" customWidth="1"/>
    <col min="257" max="257" width="9.83203125" customWidth="1"/>
    <col min="258" max="258" width="35.33203125" customWidth="1"/>
    <col min="259" max="259" width="19.5" customWidth="1"/>
    <col min="260" max="260" width="21" customWidth="1"/>
    <col min="261" max="261" width="17.5" customWidth="1"/>
    <col min="262" max="262" width="15.5" customWidth="1"/>
    <col min="263" max="263" width="17.33203125" customWidth="1"/>
    <col min="513" max="513" width="9.83203125" customWidth="1"/>
    <col min="514" max="514" width="35.33203125" customWidth="1"/>
    <col min="515" max="515" width="19.5" customWidth="1"/>
    <col min="516" max="516" width="21" customWidth="1"/>
    <col min="517" max="517" width="17.5" customWidth="1"/>
    <col min="518" max="518" width="15.5" customWidth="1"/>
    <col min="519" max="519" width="17.33203125" customWidth="1"/>
    <col min="769" max="769" width="9.83203125" customWidth="1"/>
    <col min="770" max="770" width="35.33203125" customWidth="1"/>
    <col min="771" max="771" width="19.5" customWidth="1"/>
    <col min="772" max="772" width="21" customWidth="1"/>
    <col min="773" max="773" width="17.5" customWidth="1"/>
    <col min="774" max="774" width="15.5" customWidth="1"/>
    <col min="775" max="775" width="17.33203125" customWidth="1"/>
    <col min="1025" max="1025" width="9.83203125" customWidth="1"/>
    <col min="1026" max="1026" width="35.33203125" customWidth="1"/>
    <col min="1027" max="1027" width="19.5" customWidth="1"/>
    <col min="1028" max="1028" width="21" customWidth="1"/>
    <col min="1029" max="1029" width="17.5" customWidth="1"/>
    <col min="1030" max="1030" width="15.5" customWidth="1"/>
    <col min="1031" max="1031" width="17.33203125" customWidth="1"/>
    <col min="1281" max="1281" width="9.83203125" customWidth="1"/>
    <col min="1282" max="1282" width="35.33203125" customWidth="1"/>
    <col min="1283" max="1283" width="19.5" customWidth="1"/>
    <col min="1284" max="1284" width="21" customWidth="1"/>
    <col min="1285" max="1285" width="17.5" customWidth="1"/>
    <col min="1286" max="1286" width="15.5" customWidth="1"/>
    <col min="1287" max="1287" width="17.33203125" customWidth="1"/>
    <col min="1537" max="1537" width="9.83203125" customWidth="1"/>
    <col min="1538" max="1538" width="35.33203125" customWidth="1"/>
    <col min="1539" max="1539" width="19.5" customWidth="1"/>
    <col min="1540" max="1540" width="21" customWidth="1"/>
    <col min="1541" max="1541" width="17.5" customWidth="1"/>
    <col min="1542" max="1542" width="15.5" customWidth="1"/>
    <col min="1543" max="1543" width="17.33203125" customWidth="1"/>
    <col min="1793" max="1793" width="9.83203125" customWidth="1"/>
    <col min="1794" max="1794" width="35.33203125" customWidth="1"/>
    <col min="1795" max="1795" width="19.5" customWidth="1"/>
    <col min="1796" max="1796" width="21" customWidth="1"/>
    <col min="1797" max="1797" width="17.5" customWidth="1"/>
    <col min="1798" max="1798" width="15.5" customWidth="1"/>
    <col min="1799" max="1799" width="17.33203125" customWidth="1"/>
    <col min="2049" max="2049" width="9.83203125" customWidth="1"/>
    <col min="2050" max="2050" width="35.33203125" customWidth="1"/>
    <col min="2051" max="2051" width="19.5" customWidth="1"/>
    <col min="2052" max="2052" width="21" customWidth="1"/>
    <col min="2053" max="2053" width="17.5" customWidth="1"/>
    <col min="2054" max="2054" width="15.5" customWidth="1"/>
    <col min="2055" max="2055" width="17.33203125" customWidth="1"/>
    <col min="2305" max="2305" width="9.83203125" customWidth="1"/>
    <col min="2306" max="2306" width="35.33203125" customWidth="1"/>
    <col min="2307" max="2307" width="19.5" customWidth="1"/>
    <col min="2308" max="2308" width="21" customWidth="1"/>
    <col min="2309" max="2309" width="17.5" customWidth="1"/>
    <col min="2310" max="2310" width="15.5" customWidth="1"/>
    <col min="2311" max="2311" width="17.33203125" customWidth="1"/>
    <col min="2561" max="2561" width="9.83203125" customWidth="1"/>
    <col min="2562" max="2562" width="35.33203125" customWidth="1"/>
    <col min="2563" max="2563" width="19.5" customWidth="1"/>
    <col min="2564" max="2564" width="21" customWidth="1"/>
    <col min="2565" max="2565" width="17.5" customWidth="1"/>
    <col min="2566" max="2566" width="15.5" customWidth="1"/>
    <col min="2567" max="2567" width="17.33203125" customWidth="1"/>
    <col min="2817" max="2817" width="9.83203125" customWidth="1"/>
    <col min="2818" max="2818" width="35.33203125" customWidth="1"/>
    <col min="2819" max="2819" width="19.5" customWidth="1"/>
    <col min="2820" max="2820" width="21" customWidth="1"/>
    <col min="2821" max="2821" width="17.5" customWidth="1"/>
    <col min="2822" max="2822" width="15.5" customWidth="1"/>
    <col min="2823" max="2823" width="17.33203125" customWidth="1"/>
    <col min="3073" max="3073" width="9.83203125" customWidth="1"/>
    <col min="3074" max="3074" width="35.33203125" customWidth="1"/>
    <col min="3075" max="3075" width="19.5" customWidth="1"/>
    <col min="3076" max="3076" width="21" customWidth="1"/>
    <col min="3077" max="3077" width="17.5" customWidth="1"/>
    <col min="3078" max="3078" width="15.5" customWidth="1"/>
    <col min="3079" max="3079" width="17.33203125" customWidth="1"/>
    <col min="3329" max="3329" width="9.83203125" customWidth="1"/>
    <col min="3330" max="3330" width="35.33203125" customWidth="1"/>
    <col min="3331" max="3331" width="19.5" customWidth="1"/>
    <col min="3332" max="3332" width="21" customWidth="1"/>
    <col min="3333" max="3333" width="17.5" customWidth="1"/>
    <col min="3334" max="3334" width="15.5" customWidth="1"/>
    <col min="3335" max="3335" width="17.33203125" customWidth="1"/>
    <col min="3585" max="3585" width="9.83203125" customWidth="1"/>
    <col min="3586" max="3586" width="35.33203125" customWidth="1"/>
    <col min="3587" max="3587" width="19.5" customWidth="1"/>
    <col min="3588" max="3588" width="21" customWidth="1"/>
    <col min="3589" max="3589" width="17.5" customWidth="1"/>
    <col min="3590" max="3590" width="15.5" customWidth="1"/>
    <col min="3591" max="3591" width="17.33203125" customWidth="1"/>
    <col min="3841" max="3841" width="9.83203125" customWidth="1"/>
    <col min="3842" max="3842" width="35.33203125" customWidth="1"/>
    <col min="3843" max="3843" width="19.5" customWidth="1"/>
    <col min="3844" max="3844" width="21" customWidth="1"/>
    <col min="3845" max="3845" width="17.5" customWidth="1"/>
    <col min="3846" max="3846" width="15.5" customWidth="1"/>
    <col min="3847" max="3847" width="17.33203125" customWidth="1"/>
    <col min="4097" max="4097" width="9.83203125" customWidth="1"/>
    <col min="4098" max="4098" width="35.33203125" customWidth="1"/>
    <col min="4099" max="4099" width="19.5" customWidth="1"/>
    <col min="4100" max="4100" width="21" customWidth="1"/>
    <col min="4101" max="4101" width="17.5" customWidth="1"/>
    <col min="4102" max="4102" width="15.5" customWidth="1"/>
    <col min="4103" max="4103" width="17.33203125" customWidth="1"/>
    <col min="4353" max="4353" width="9.83203125" customWidth="1"/>
    <col min="4354" max="4354" width="35.33203125" customWidth="1"/>
    <col min="4355" max="4355" width="19.5" customWidth="1"/>
    <col min="4356" max="4356" width="21" customWidth="1"/>
    <col min="4357" max="4357" width="17.5" customWidth="1"/>
    <col min="4358" max="4358" width="15.5" customWidth="1"/>
    <col min="4359" max="4359" width="17.33203125" customWidth="1"/>
    <col min="4609" max="4609" width="9.83203125" customWidth="1"/>
    <col min="4610" max="4610" width="35.33203125" customWidth="1"/>
    <col min="4611" max="4611" width="19.5" customWidth="1"/>
    <col min="4612" max="4612" width="21" customWidth="1"/>
    <col min="4613" max="4613" width="17.5" customWidth="1"/>
    <col min="4614" max="4614" width="15.5" customWidth="1"/>
    <col min="4615" max="4615" width="17.33203125" customWidth="1"/>
    <col min="4865" max="4865" width="9.83203125" customWidth="1"/>
    <col min="4866" max="4866" width="35.33203125" customWidth="1"/>
    <col min="4867" max="4867" width="19.5" customWidth="1"/>
    <col min="4868" max="4868" width="21" customWidth="1"/>
    <col min="4869" max="4869" width="17.5" customWidth="1"/>
    <col min="4870" max="4870" width="15.5" customWidth="1"/>
    <col min="4871" max="4871" width="17.33203125" customWidth="1"/>
    <col min="5121" max="5121" width="9.83203125" customWidth="1"/>
    <col min="5122" max="5122" width="35.33203125" customWidth="1"/>
    <col min="5123" max="5123" width="19.5" customWidth="1"/>
    <col min="5124" max="5124" width="21" customWidth="1"/>
    <col min="5125" max="5125" width="17.5" customWidth="1"/>
    <col min="5126" max="5126" width="15.5" customWidth="1"/>
    <col min="5127" max="5127" width="17.33203125" customWidth="1"/>
    <col min="5377" max="5377" width="9.83203125" customWidth="1"/>
    <col min="5378" max="5378" width="35.33203125" customWidth="1"/>
    <col min="5379" max="5379" width="19.5" customWidth="1"/>
    <col min="5380" max="5380" width="21" customWidth="1"/>
    <col min="5381" max="5381" width="17.5" customWidth="1"/>
    <col min="5382" max="5382" width="15.5" customWidth="1"/>
    <col min="5383" max="5383" width="17.33203125" customWidth="1"/>
    <col min="5633" max="5633" width="9.83203125" customWidth="1"/>
    <col min="5634" max="5634" width="35.33203125" customWidth="1"/>
    <col min="5635" max="5635" width="19.5" customWidth="1"/>
    <col min="5636" max="5636" width="21" customWidth="1"/>
    <col min="5637" max="5637" width="17.5" customWidth="1"/>
    <col min="5638" max="5638" width="15.5" customWidth="1"/>
    <col min="5639" max="5639" width="17.33203125" customWidth="1"/>
    <col min="5889" max="5889" width="9.83203125" customWidth="1"/>
    <col min="5890" max="5890" width="35.33203125" customWidth="1"/>
    <col min="5891" max="5891" width="19.5" customWidth="1"/>
    <col min="5892" max="5892" width="21" customWidth="1"/>
    <col min="5893" max="5893" width="17.5" customWidth="1"/>
    <col min="5894" max="5894" width="15.5" customWidth="1"/>
    <col min="5895" max="5895" width="17.33203125" customWidth="1"/>
    <col min="6145" max="6145" width="9.83203125" customWidth="1"/>
    <col min="6146" max="6146" width="35.33203125" customWidth="1"/>
    <col min="6147" max="6147" width="19.5" customWidth="1"/>
    <col min="6148" max="6148" width="21" customWidth="1"/>
    <col min="6149" max="6149" width="17.5" customWidth="1"/>
    <col min="6150" max="6150" width="15.5" customWidth="1"/>
    <col min="6151" max="6151" width="17.33203125" customWidth="1"/>
    <col min="6401" max="6401" width="9.83203125" customWidth="1"/>
    <col min="6402" max="6402" width="35.33203125" customWidth="1"/>
    <col min="6403" max="6403" width="19.5" customWidth="1"/>
    <col min="6404" max="6404" width="21" customWidth="1"/>
    <col min="6405" max="6405" width="17.5" customWidth="1"/>
    <col min="6406" max="6406" width="15.5" customWidth="1"/>
    <col min="6407" max="6407" width="17.33203125" customWidth="1"/>
    <col min="6657" max="6657" width="9.83203125" customWidth="1"/>
    <col min="6658" max="6658" width="35.33203125" customWidth="1"/>
    <col min="6659" max="6659" width="19.5" customWidth="1"/>
    <col min="6660" max="6660" width="21" customWidth="1"/>
    <col min="6661" max="6661" width="17.5" customWidth="1"/>
    <col min="6662" max="6662" width="15.5" customWidth="1"/>
    <col min="6663" max="6663" width="17.33203125" customWidth="1"/>
    <col min="6913" max="6913" width="9.83203125" customWidth="1"/>
    <col min="6914" max="6914" width="35.33203125" customWidth="1"/>
    <col min="6915" max="6915" width="19.5" customWidth="1"/>
    <col min="6916" max="6916" width="21" customWidth="1"/>
    <col min="6917" max="6917" width="17.5" customWidth="1"/>
    <col min="6918" max="6918" width="15.5" customWidth="1"/>
    <col min="6919" max="6919" width="17.33203125" customWidth="1"/>
    <col min="7169" max="7169" width="9.83203125" customWidth="1"/>
    <col min="7170" max="7170" width="35.33203125" customWidth="1"/>
    <col min="7171" max="7171" width="19.5" customWidth="1"/>
    <col min="7172" max="7172" width="21" customWidth="1"/>
    <col min="7173" max="7173" width="17.5" customWidth="1"/>
    <col min="7174" max="7174" width="15.5" customWidth="1"/>
    <col min="7175" max="7175" width="17.33203125" customWidth="1"/>
    <col min="7425" max="7425" width="9.83203125" customWidth="1"/>
    <col min="7426" max="7426" width="35.33203125" customWidth="1"/>
    <col min="7427" max="7427" width="19.5" customWidth="1"/>
    <col min="7428" max="7428" width="21" customWidth="1"/>
    <col min="7429" max="7429" width="17.5" customWidth="1"/>
    <col min="7430" max="7430" width="15.5" customWidth="1"/>
    <col min="7431" max="7431" width="17.33203125" customWidth="1"/>
    <col min="7681" max="7681" width="9.83203125" customWidth="1"/>
    <col min="7682" max="7682" width="35.33203125" customWidth="1"/>
    <col min="7683" max="7683" width="19.5" customWidth="1"/>
    <col min="7684" max="7684" width="21" customWidth="1"/>
    <col min="7685" max="7685" width="17.5" customWidth="1"/>
    <col min="7686" max="7686" width="15.5" customWidth="1"/>
    <col min="7687" max="7687" width="17.33203125" customWidth="1"/>
    <col min="7937" max="7937" width="9.83203125" customWidth="1"/>
    <col min="7938" max="7938" width="35.33203125" customWidth="1"/>
    <col min="7939" max="7939" width="19.5" customWidth="1"/>
    <col min="7940" max="7940" width="21" customWidth="1"/>
    <col min="7941" max="7941" width="17.5" customWidth="1"/>
    <col min="7942" max="7942" width="15.5" customWidth="1"/>
    <col min="7943" max="7943" width="17.33203125" customWidth="1"/>
    <col min="8193" max="8193" width="9.83203125" customWidth="1"/>
    <col min="8194" max="8194" width="35.33203125" customWidth="1"/>
    <col min="8195" max="8195" width="19.5" customWidth="1"/>
    <col min="8196" max="8196" width="21" customWidth="1"/>
    <col min="8197" max="8197" width="17.5" customWidth="1"/>
    <col min="8198" max="8198" width="15.5" customWidth="1"/>
    <col min="8199" max="8199" width="17.33203125" customWidth="1"/>
    <col min="8449" max="8449" width="9.83203125" customWidth="1"/>
    <col min="8450" max="8450" width="35.33203125" customWidth="1"/>
    <col min="8451" max="8451" width="19.5" customWidth="1"/>
    <col min="8452" max="8452" width="21" customWidth="1"/>
    <col min="8453" max="8453" width="17.5" customWidth="1"/>
    <col min="8454" max="8454" width="15.5" customWidth="1"/>
    <col min="8455" max="8455" width="17.33203125" customWidth="1"/>
    <col min="8705" max="8705" width="9.83203125" customWidth="1"/>
    <col min="8706" max="8706" width="35.33203125" customWidth="1"/>
    <col min="8707" max="8707" width="19.5" customWidth="1"/>
    <col min="8708" max="8708" width="21" customWidth="1"/>
    <col min="8709" max="8709" width="17.5" customWidth="1"/>
    <col min="8710" max="8710" width="15.5" customWidth="1"/>
    <col min="8711" max="8711" width="17.33203125" customWidth="1"/>
    <col min="8961" max="8961" width="9.83203125" customWidth="1"/>
    <col min="8962" max="8962" width="35.33203125" customWidth="1"/>
    <col min="8963" max="8963" width="19.5" customWidth="1"/>
    <col min="8964" max="8964" width="21" customWidth="1"/>
    <col min="8965" max="8965" width="17.5" customWidth="1"/>
    <col min="8966" max="8966" width="15.5" customWidth="1"/>
    <col min="8967" max="8967" width="17.33203125" customWidth="1"/>
    <col min="9217" max="9217" width="9.83203125" customWidth="1"/>
    <col min="9218" max="9218" width="35.33203125" customWidth="1"/>
    <col min="9219" max="9219" width="19.5" customWidth="1"/>
    <col min="9220" max="9220" width="21" customWidth="1"/>
    <col min="9221" max="9221" width="17.5" customWidth="1"/>
    <col min="9222" max="9222" width="15.5" customWidth="1"/>
    <col min="9223" max="9223" width="17.33203125" customWidth="1"/>
    <col min="9473" max="9473" width="9.83203125" customWidth="1"/>
    <col min="9474" max="9474" width="35.33203125" customWidth="1"/>
    <col min="9475" max="9475" width="19.5" customWidth="1"/>
    <col min="9476" max="9476" width="21" customWidth="1"/>
    <col min="9477" max="9477" width="17.5" customWidth="1"/>
    <col min="9478" max="9478" width="15.5" customWidth="1"/>
    <col min="9479" max="9479" width="17.33203125" customWidth="1"/>
    <col min="9729" max="9729" width="9.83203125" customWidth="1"/>
    <col min="9730" max="9730" width="35.33203125" customWidth="1"/>
    <col min="9731" max="9731" width="19.5" customWidth="1"/>
    <col min="9732" max="9732" width="21" customWidth="1"/>
    <col min="9733" max="9733" width="17.5" customWidth="1"/>
    <col min="9734" max="9734" width="15.5" customWidth="1"/>
    <col min="9735" max="9735" width="17.33203125" customWidth="1"/>
    <col min="9985" max="9985" width="9.83203125" customWidth="1"/>
    <col min="9986" max="9986" width="35.33203125" customWidth="1"/>
    <col min="9987" max="9987" width="19.5" customWidth="1"/>
    <col min="9988" max="9988" width="21" customWidth="1"/>
    <col min="9989" max="9989" width="17.5" customWidth="1"/>
    <col min="9990" max="9990" width="15.5" customWidth="1"/>
    <col min="9991" max="9991" width="17.33203125" customWidth="1"/>
    <col min="10241" max="10241" width="9.83203125" customWidth="1"/>
    <col min="10242" max="10242" width="35.33203125" customWidth="1"/>
    <col min="10243" max="10243" width="19.5" customWidth="1"/>
    <col min="10244" max="10244" width="21" customWidth="1"/>
    <col min="10245" max="10245" width="17.5" customWidth="1"/>
    <col min="10246" max="10246" width="15.5" customWidth="1"/>
    <col min="10247" max="10247" width="17.33203125" customWidth="1"/>
    <col min="10497" max="10497" width="9.83203125" customWidth="1"/>
    <col min="10498" max="10498" width="35.33203125" customWidth="1"/>
    <col min="10499" max="10499" width="19.5" customWidth="1"/>
    <col min="10500" max="10500" width="21" customWidth="1"/>
    <col min="10501" max="10501" width="17.5" customWidth="1"/>
    <col min="10502" max="10502" width="15.5" customWidth="1"/>
    <col min="10503" max="10503" width="17.33203125" customWidth="1"/>
    <col min="10753" max="10753" width="9.83203125" customWidth="1"/>
    <col min="10754" max="10754" width="35.33203125" customWidth="1"/>
    <col min="10755" max="10755" width="19.5" customWidth="1"/>
    <col min="10756" max="10756" width="21" customWidth="1"/>
    <col min="10757" max="10757" width="17.5" customWidth="1"/>
    <col min="10758" max="10758" width="15.5" customWidth="1"/>
    <col min="10759" max="10759" width="17.33203125" customWidth="1"/>
    <col min="11009" max="11009" width="9.83203125" customWidth="1"/>
    <col min="11010" max="11010" width="35.33203125" customWidth="1"/>
    <col min="11011" max="11011" width="19.5" customWidth="1"/>
    <col min="11012" max="11012" width="21" customWidth="1"/>
    <col min="11013" max="11013" width="17.5" customWidth="1"/>
    <col min="11014" max="11014" width="15.5" customWidth="1"/>
    <col min="11015" max="11015" width="17.33203125" customWidth="1"/>
    <col min="11265" max="11265" width="9.83203125" customWidth="1"/>
    <col min="11266" max="11266" width="35.33203125" customWidth="1"/>
    <col min="11267" max="11267" width="19.5" customWidth="1"/>
    <col min="11268" max="11268" width="21" customWidth="1"/>
    <col min="11269" max="11269" width="17.5" customWidth="1"/>
    <col min="11270" max="11270" width="15.5" customWidth="1"/>
    <col min="11271" max="11271" width="17.33203125" customWidth="1"/>
    <col min="11521" max="11521" width="9.83203125" customWidth="1"/>
    <col min="11522" max="11522" width="35.33203125" customWidth="1"/>
    <col min="11523" max="11523" width="19.5" customWidth="1"/>
    <col min="11524" max="11524" width="21" customWidth="1"/>
    <col min="11525" max="11525" width="17.5" customWidth="1"/>
    <col min="11526" max="11526" width="15.5" customWidth="1"/>
    <col min="11527" max="11527" width="17.33203125" customWidth="1"/>
    <col min="11777" max="11777" width="9.83203125" customWidth="1"/>
    <col min="11778" max="11778" width="35.33203125" customWidth="1"/>
    <col min="11779" max="11779" width="19.5" customWidth="1"/>
    <col min="11780" max="11780" width="21" customWidth="1"/>
    <col min="11781" max="11781" width="17.5" customWidth="1"/>
    <col min="11782" max="11782" width="15.5" customWidth="1"/>
    <col min="11783" max="11783" width="17.33203125" customWidth="1"/>
    <col min="12033" max="12033" width="9.83203125" customWidth="1"/>
    <col min="12034" max="12034" width="35.33203125" customWidth="1"/>
    <col min="12035" max="12035" width="19.5" customWidth="1"/>
    <col min="12036" max="12036" width="21" customWidth="1"/>
    <col min="12037" max="12037" width="17.5" customWidth="1"/>
    <col min="12038" max="12038" width="15.5" customWidth="1"/>
    <col min="12039" max="12039" width="17.33203125" customWidth="1"/>
    <col min="12289" max="12289" width="9.83203125" customWidth="1"/>
    <col min="12290" max="12290" width="35.33203125" customWidth="1"/>
    <col min="12291" max="12291" width="19.5" customWidth="1"/>
    <col min="12292" max="12292" width="21" customWidth="1"/>
    <col min="12293" max="12293" width="17.5" customWidth="1"/>
    <col min="12294" max="12294" width="15.5" customWidth="1"/>
    <col min="12295" max="12295" width="17.33203125" customWidth="1"/>
    <col min="12545" max="12545" width="9.83203125" customWidth="1"/>
    <col min="12546" max="12546" width="35.33203125" customWidth="1"/>
    <col min="12547" max="12547" width="19.5" customWidth="1"/>
    <col min="12548" max="12548" width="21" customWidth="1"/>
    <col min="12549" max="12549" width="17.5" customWidth="1"/>
    <col min="12550" max="12550" width="15.5" customWidth="1"/>
    <col min="12551" max="12551" width="17.33203125" customWidth="1"/>
    <col min="12801" max="12801" width="9.83203125" customWidth="1"/>
    <col min="12802" max="12802" width="35.33203125" customWidth="1"/>
    <col min="12803" max="12803" width="19.5" customWidth="1"/>
    <col min="12804" max="12804" width="21" customWidth="1"/>
    <col min="12805" max="12805" width="17.5" customWidth="1"/>
    <col min="12806" max="12806" width="15.5" customWidth="1"/>
    <col min="12807" max="12807" width="17.33203125" customWidth="1"/>
    <col min="13057" max="13057" width="9.83203125" customWidth="1"/>
    <col min="13058" max="13058" width="35.33203125" customWidth="1"/>
    <col min="13059" max="13059" width="19.5" customWidth="1"/>
    <col min="13060" max="13060" width="21" customWidth="1"/>
    <col min="13061" max="13061" width="17.5" customWidth="1"/>
    <col min="13062" max="13062" width="15.5" customWidth="1"/>
    <col min="13063" max="13063" width="17.33203125" customWidth="1"/>
    <col min="13313" max="13313" width="9.83203125" customWidth="1"/>
    <col min="13314" max="13314" width="35.33203125" customWidth="1"/>
    <col min="13315" max="13315" width="19.5" customWidth="1"/>
    <col min="13316" max="13316" width="21" customWidth="1"/>
    <col min="13317" max="13317" width="17.5" customWidth="1"/>
    <col min="13318" max="13318" width="15.5" customWidth="1"/>
    <col min="13319" max="13319" width="17.33203125" customWidth="1"/>
    <col min="13569" max="13569" width="9.83203125" customWidth="1"/>
    <col min="13570" max="13570" width="35.33203125" customWidth="1"/>
    <col min="13571" max="13571" width="19.5" customWidth="1"/>
    <col min="13572" max="13572" width="21" customWidth="1"/>
    <col min="13573" max="13573" width="17.5" customWidth="1"/>
    <col min="13574" max="13574" width="15.5" customWidth="1"/>
    <col min="13575" max="13575" width="17.33203125" customWidth="1"/>
    <col min="13825" max="13825" width="9.83203125" customWidth="1"/>
    <col min="13826" max="13826" width="35.33203125" customWidth="1"/>
    <col min="13827" max="13827" width="19.5" customWidth="1"/>
    <col min="13828" max="13828" width="21" customWidth="1"/>
    <col min="13829" max="13829" width="17.5" customWidth="1"/>
    <col min="13830" max="13830" width="15.5" customWidth="1"/>
    <col min="13831" max="13831" width="17.33203125" customWidth="1"/>
    <col min="14081" max="14081" width="9.83203125" customWidth="1"/>
    <col min="14082" max="14082" width="35.33203125" customWidth="1"/>
    <col min="14083" max="14083" width="19.5" customWidth="1"/>
    <col min="14084" max="14084" width="21" customWidth="1"/>
    <col min="14085" max="14085" width="17.5" customWidth="1"/>
    <col min="14086" max="14086" width="15.5" customWidth="1"/>
    <col min="14087" max="14087" width="17.33203125" customWidth="1"/>
    <col min="14337" max="14337" width="9.83203125" customWidth="1"/>
    <col min="14338" max="14338" width="35.33203125" customWidth="1"/>
    <col min="14339" max="14339" width="19.5" customWidth="1"/>
    <col min="14340" max="14340" width="21" customWidth="1"/>
    <col min="14341" max="14341" width="17.5" customWidth="1"/>
    <col min="14342" max="14342" width="15.5" customWidth="1"/>
    <col min="14343" max="14343" width="17.33203125" customWidth="1"/>
    <col min="14593" max="14593" width="9.83203125" customWidth="1"/>
    <col min="14594" max="14594" width="35.33203125" customWidth="1"/>
    <col min="14595" max="14595" width="19.5" customWidth="1"/>
    <col min="14596" max="14596" width="21" customWidth="1"/>
    <col min="14597" max="14597" width="17.5" customWidth="1"/>
    <col min="14598" max="14598" width="15.5" customWidth="1"/>
    <col min="14599" max="14599" width="17.33203125" customWidth="1"/>
    <col min="14849" max="14849" width="9.83203125" customWidth="1"/>
    <col min="14850" max="14850" width="35.33203125" customWidth="1"/>
    <col min="14851" max="14851" width="19.5" customWidth="1"/>
    <col min="14852" max="14852" width="21" customWidth="1"/>
    <col min="14853" max="14853" width="17.5" customWidth="1"/>
    <col min="14854" max="14854" width="15.5" customWidth="1"/>
    <col min="14855" max="14855" width="17.33203125" customWidth="1"/>
    <col min="15105" max="15105" width="9.83203125" customWidth="1"/>
    <col min="15106" max="15106" width="35.33203125" customWidth="1"/>
    <col min="15107" max="15107" width="19.5" customWidth="1"/>
    <col min="15108" max="15108" width="21" customWidth="1"/>
    <col min="15109" max="15109" width="17.5" customWidth="1"/>
    <col min="15110" max="15110" width="15.5" customWidth="1"/>
    <col min="15111" max="15111" width="17.33203125" customWidth="1"/>
    <col min="15361" max="15361" width="9.83203125" customWidth="1"/>
    <col min="15362" max="15362" width="35.33203125" customWidth="1"/>
    <col min="15363" max="15363" width="19.5" customWidth="1"/>
    <col min="15364" max="15364" width="21" customWidth="1"/>
    <col min="15365" max="15365" width="17.5" customWidth="1"/>
    <col min="15366" max="15366" width="15.5" customWidth="1"/>
    <col min="15367" max="15367" width="17.33203125" customWidth="1"/>
    <col min="15617" max="15617" width="9.83203125" customWidth="1"/>
    <col min="15618" max="15618" width="35.33203125" customWidth="1"/>
    <col min="15619" max="15619" width="19.5" customWidth="1"/>
    <col min="15620" max="15620" width="21" customWidth="1"/>
    <col min="15621" max="15621" width="17.5" customWidth="1"/>
    <col min="15622" max="15622" width="15.5" customWidth="1"/>
    <col min="15623" max="15623" width="17.33203125" customWidth="1"/>
    <col min="15873" max="15873" width="9.83203125" customWidth="1"/>
    <col min="15874" max="15874" width="35.33203125" customWidth="1"/>
    <col min="15875" max="15875" width="19.5" customWidth="1"/>
    <col min="15876" max="15876" width="21" customWidth="1"/>
    <col min="15877" max="15877" width="17.5" customWidth="1"/>
    <col min="15878" max="15878" width="15.5" customWidth="1"/>
    <col min="15879" max="15879" width="17.33203125" customWidth="1"/>
    <col min="16129" max="16129" width="9.83203125" customWidth="1"/>
    <col min="16130" max="16130" width="35.33203125" customWidth="1"/>
    <col min="16131" max="16131" width="19.5" customWidth="1"/>
    <col min="16132" max="16132" width="21" customWidth="1"/>
    <col min="16133" max="16133" width="17.5" customWidth="1"/>
    <col min="16134" max="16134" width="15.5" customWidth="1"/>
    <col min="16135" max="16135" width="17.33203125" customWidth="1"/>
  </cols>
  <sheetData>
    <row r="1" spans="1:7" ht="44.25" customHeight="1" x14ac:dyDescent="0.2">
      <c r="A1" s="76"/>
      <c r="B1" s="33"/>
      <c r="C1" s="80"/>
      <c r="E1" s="458" t="s">
        <v>381</v>
      </c>
      <c r="F1" s="458"/>
      <c r="G1" s="458"/>
    </row>
    <row r="2" spans="1:7" ht="66.75" customHeight="1" x14ac:dyDescent="0.2">
      <c r="A2" s="483" t="s">
        <v>161</v>
      </c>
      <c r="B2" s="483"/>
      <c r="C2" s="483"/>
      <c r="D2" s="483"/>
      <c r="E2" s="483"/>
      <c r="F2" s="483"/>
      <c r="G2" s="483"/>
    </row>
    <row r="3" spans="1:7" ht="21" customHeight="1" x14ac:dyDescent="0.2">
      <c r="A3" s="483"/>
      <c r="B3" s="483"/>
      <c r="C3" s="483"/>
      <c r="D3" s="483"/>
      <c r="E3" s="483"/>
      <c r="F3" s="483"/>
      <c r="G3" s="483"/>
    </row>
    <row r="4" spans="1:7" ht="57.75" customHeight="1" x14ac:dyDescent="0.2">
      <c r="A4" s="161" t="s">
        <v>0</v>
      </c>
      <c r="B4" s="159" t="s">
        <v>113</v>
      </c>
      <c r="C4" s="162" t="s">
        <v>162</v>
      </c>
      <c r="D4" s="162" t="s">
        <v>163</v>
      </c>
      <c r="E4" s="162" t="s">
        <v>164</v>
      </c>
      <c r="F4" s="162" t="s">
        <v>165</v>
      </c>
      <c r="G4" s="162" t="s">
        <v>166</v>
      </c>
    </row>
    <row r="5" spans="1:7" ht="25.5" x14ac:dyDescent="0.2">
      <c r="A5" s="51">
        <v>560002</v>
      </c>
      <c r="B5" s="52" t="s">
        <v>56</v>
      </c>
      <c r="C5" s="109">
        <v>0</v>
      </c>
      <c r="D5" s="109">
        <v>17173</v>
      </c>
      <c r="E5" s="110">
        <v>17173</v>
      </c>
      <c r="F5" s="111">
        <v>0</v>
      </c>
      <c r="G5" s="111">
        <v>1</v>
      </c>
    </row>
    <row r="6" spans="1:7" ht="25.5" x14ac:dyDescent="0.2">
      <c r="A6" s="51">
        <v>560014</v>
      </c>
      <c r="B6" s="52" t="s">
        <v>67</v>
      </c>
      <c r="C6" s="109">
        <v>186</v>
      </c>
      <c r="D6" s="109">
        <v>4575</v>
      </c>
      <c r="E6" s="110">
        <v>4761</v>
      </c>
      <c r="F6" s="111">
        <v>0.04</v>
      </c>
      <c r="G6" s="111">
        <v>0.96</v>
      </c>
    </row>
    <row r="7" spans="1:7" ht="14.25" x14ac:dyDescent="0.2">
      <c r="A7" s="51">
        <v>560017</v>
      </c>
      <c r="B7" s="52" t="s">
        <v>68</v>
      </c>
      <c r="C7" s="109">
        <v>3</v>
      </c>
      <c r="D7" s="109">
        <v>77712</v>
      </c>
      <c r="E7" s="110">
        <v>77715</v>
      </c>
      <c r="F7" s="111">
        <v>0</v>
      </c>
      <c r="G7" s="111">
        <v>1</v>
      </c>
    </row>
    <row r="8" spans="1:7" ht="14.25" x14ac:dyDescent="0.2">
      <c r="A8" s="51">
        <v>560019</v>
      </c>
      <c r="B8" s="52" t="s">
        <v>69</v>
      </c>
      <c r="C8" s="109">
        <v>3449</v>
      </c>
      <c r="D8" s="109">
        <v>88197</v>
      </c>
      <c r="E8" s="110">
        <v>91646</v>
      </c>
      <c r="F8" s="111">
        <v>0.04</v>
      </c>
      <c r="G8" s="111">
        <v>0.96</v>
      </c>
    </row>
    <row r="9" spans="1:7" ht="14.25" x14ac:dyDescent="0.2">
      <c r="A9" s="51">
        <v>560021</v>
      </c>
      <c r="B9" s="52" t="s">
        <v>70</v>
      </c>
      <c r="C9" s="109">
        <v>38441</v>
      </c>
      <c r="D9" s="109">
        <v>55956</v>
      </c>
      <c r="E9" s="110">
        <v>94397</v>
      </c>
      <c r="F9" s="111">
        <v>0.41</v>
      </c>
      <c r="G9" s="111">
        <v>0.59</v>
      </c>
    </row>
    <row r="10" spans="1:7" ht="14.25" x14ac:dyDescent="0.2">
      <c r="A10" s="51">
        <v>560022</v>
      </c>
      <c r="B10" s="52" t="s">
        <v>71</v>
      </c>
      <c r="C10" s="109">
        <v>23908</v>
      </c>
      <c r="D10" s="109">
        <v>67126</v>
      </c>
      <c r="E10" s="110">
        <v>91034</v>
      </c>
      <c r="F10" s="111">
        <v>0.26</v>
      </c>
      <c r="G10" s="111">
        <v>0.74</v>
      </c>
    </row>
    <row r="11" spans="1:7" ht="14.25" x14ac:dyDescent="0.2">
      <c r="A11" s="51">
        <v>560024</v>
      </c>
      <c r="B11" s="52" t="s">
        <v>72</v>
      </c>
      <c r="C11" s="109">
        <v>50672</v>
      </c>
      <c r="D11" s="109">
        <v>2664</v>
      </c>
      <c r="E11" s="110">
        <v>53336</v>
      </c>
      <c r="F11" s="111">
        <v>0.95</v>
      </c>
      <c r="G11" s="111">
        <v>0.05</v>
      </c>
    </row>
    <row r="12" spans="1:7" ht="25.5" x14ac:dyDescent="0.2">
      <c r="A12" s="51">
        <v>560026</v>
      </c>
      <c r="B12" s="52" t="s">
        <v>73</v>
      </c>
      <c r="C12" s="109">
        <v>19665</v>
      </c>
      <c r="D12" s="109">
        <v>97013</v>
      </c>
      <c r="E12" s="110">
        <v>116678</v>
      </c>
      <c r="F12" s="111">
        <v>0.17</v>
      </c>
      <c r="G12" s="111">
        <v>0.83</v>
      </c>
    </row>
    <row r="13" spans="1:7" ht="14.25" x14ac:dyDescent="0.2">
      <c r="A13" s="51">
        <v>560032</v>
      </c>
      <c r="B13" s="52" t="s">
        <v>75</v>
      </c>
      <c r="C13" s="109">
        <v>0</v>
      </c>
      <c r="D13" s="109">
        <v>20534</v>
      </c>
      <c r="E13" s="110">
        <v>20534</v>
      </c>
      <c r="F13" s="111">
        <v>0</v>
      </c>
      <c r="G13" s="111">
        <v>1</v>
      </c>
    </row>
    <row r="14" spans="1:7" ht="14.25" x14ac:dyDescent="0.2">
      <c r="A14" s="51">
        <v>560033</v>
      </c>
      <c r="B14" s="52" t="s">
        <v>76</v>
      </c>
      <c r="C14" s="109">
        <v>0</v>
      </c>
      <c r="D14" s="109">
        <v>42028</v>
      </c>
      <c r="E14" s="110">
        <v>42028</v>
      </c>
      <c r="F14" s="111">
        <v>0</v>
      </c>
      <c r="G14" s="111">
        <v>1</v>
      </c>
    </row>
    <row r="15" spans="1:7" ht="14.25" x14ac:dyDescent="0.2">
      <c r="A15" s="51">
        <v>560034</v>
      </c>
      <c r="B15" s="52" t="s">
        <v>77</v>
      </c>
      <c r="C15" s="109">
        <v>4</v>
      </c>
      <c r="D15" s="109">
        <v>37613</v>
      </c>
      <c r="E15" s="110">
        <v>37617</v>
      </c>
      <c r="F15" s="111">
        <v>0</v>
      </c>
      <c r="G15" s="111">
        <v>1</v>
      </c>
    </row>
    <row r="16" spans="1:7" ht="14.25" x14ac:dyDescent="0.2">
      <c r="A16" s="51">
        <v>560035</v>
      </c>
      <c r="B16" s="52" t="s">
        <v>78</v>
      </c>
      <c r="C16" s="109">
        <v>30295</v>
      </c>
      <c r="D16" s="109">
        <v>1857</v>
      </c>
      <c r="E16" s="110">
        <v>32152</v>
      </c>
      <c r="F16" s="111">
        <v>0.94</v>
      </c>
      <c r="G16" s="111">
        <v>0.06</v>
      </c>
    </row>
    <row r="17" spans="1:7" ht="14.25" x14ac:dyDescent="0.2">
      <c r="A17" s="51">
        <v>560036</v>
      </c>
      <c r="B17" s="52" t="s">
        <v>74</v>
      </c>
      <c r="C17" s="109">
        <v>10692</v>
      </c>
      <c r="D17" s="109">
        <v>47023</v>
      </c>
      <c r="E17" s="110">
        <v>57715</v>
      </c>
      <c r="F17" s="111">
        <v>0.19</v>
      </c>
      <c r="G17" s="111">
        <v>0.81</v>
      </c>
    </row>
    <row r="18" spans="1:7" ht="25.5" x14ac:dyDescent="0.2">
      <c r="A18" s="51">
        <v>560041</v>
      </c>
      <c r="B18" s="52" t="s">
        <v>79</v>
      </c>
      <c r="C18" s="109">
        <v>19490</v>
      </c>
      <c r="D18" s="109">
        <v>1194</v>
      </c>
      <c r="E18" s="110">
        <v>20684</v>
      </c>
      <c r="F18" s="111">
        <v>0.94</v>
      </c>
      <c r="G18" s="111">
        <v>0.06</v>
      </c>
    </row>
    <row r="19" spans="1:7" ht="14.25" x14ac:dyDescent="0.2">
      <c r="A19" s="51">
        <v>560043</v>
      </c>
      <c r="B19" s="52" t="s">
        <v>3</v>
      </c>
      <c r="C19" s="109">
        <v>5158</v>
      </c>
      <c r="D19" s="109">
        <v>21053</v>
      </c>
      <c r="E19" s="110">
        <v>26211</v>
      </c>
      <c r="F19" s="111">
        <v>0.2</v>
      </c>
      <c r="G19" s="111">
        <v>0.8</v>
      </c>
    </row>
    <row r="20" spans="1:7" ht="14.25" x14ac:dyDescent="0.2">
      <c r="A20" s="51">
        <v>560045</v>
      </c>
      <c r="B20" s="52" t="s">
        <v>4</v>
      </c>
      <c r="C20" s="109">
        <v>5874</v>
      </c>
      <c r="D20" s="109">
        <v>20219</v>
      </c>
      <c r="E20" s="110">
        <v>26093</v>
      </c>
      <c r="F20" s="111">
        <v>0.23</v>
      </c>
      <c r="G20" s="111">
        <v>0.77</v>
      </c>
    </row>
    <row r="21" spans="1:7" ht="14.25" x14ac:dyDescent="0.2">
      <c r="A21" s="51">
        <v>560047</v>
      </c>
      <c r="B21" s="52" t="s">
        <v>5</v>
      </c>
      <c r="C21" s="109">
        <v>8255</v>
      </c>
      <c r="D21" s="109">
        <v>29843</v>
      </c>
      <c r="E21" s="110">
        <v>38098</v>
      </c>
      <c r="F21" s="111">
        <v>0.22</v>
      </c>
      <c r="G21" s="111">
        <v>0.78</v>
      </c>
    </row>
    <row r="22" spans="1:7" ht="14.25" x14ac:dyDescent="0.2">
      <c r="A22" s="51">
        <v>560052</v>
      </c>
      <c r="B22" s="52" t="s">
        <v>8</v>
      </c>
      <c r="C22" s="109">
        <v>5487</v>
      </c>
      <c r="D22" s="109">
        <v>17708</v>
      </c>
      <c r="E22" s="110">
        <v>23195</v>
      </c>
      <c r="F22" s="111">
        <v>0.24</v>
      </c>
      <c r="G22" s="111">
        <v>0.76</v>
      </c>
    </row>
    <row r="23" spans="1:7" ht="14.25" x14ac:dyDescent="0.2">
      <c r="A23" s="51">
        <v>560053</v>
      </c>
      <c r="B23" s="52" t="s">
        <v>9</v>
      </c>
      <c r="C23" s="109">
        <v>4510</v>
      </c>
      <c r="D23" s="109">
        <v>15899</v>
      </c>
      <c r="E23" s="110">
        <v>20409</v>
      </c>
      <c r="F23" s="111">
        <v>0.22</v>
      </c>
      <c r="G23" s="111">
        <v>0.78</v>
      </c>
    </row>
    <row r="24" spans="1:7" ht="14.25" x14ac:dyDescent="0.2">
      <c r="A24" s="51">
        <v>560054</v>
      </c>
      <c r="B24" s="52" t="s">
        <v>10</v>
      </c>
      <c r="C24" s="109">
        <v>5386</v>
      </c>
      <c r="D24" s="109">
        <v>16082</v>
      </c>
      <c r="E24" s="110">
        <v>21468</v>
      </c>
      <c r="F24" s="111">
        <v>0.25</v>
      </c>
      <c r="G24" s="111">
        <v>0.75</v>
      </c>
    </row>
    <row r="25" spans="1:7" ht="14.25" x14ac:dyDescent="0.2">
      <c r="A25" s="51">
        <v>560055</v>
      </c>
      <c r="B25" s="52" t="s">
        <v>11</v>
      </c>
      <c r="C25" s="109">
        <v>2737</v>
      </c>
      <c r="D25" s="109">
        <v>11305</v>
      </c>
      <c r="E25" s="110">
        <v>14042</v>
      </c>
      <c r="F25" s="111">
        <v>0.19</v>
      </c>
      <c r="G25" s="111">
        <v>0.81</v>
      </c>
    </row>
    <row r="26" spans="1:7" ht="14.25" x14ac:dyDescent="0.2">
      <c r="A26" s="51">
        <v>560056</v>
      </c>
      <c r="B26" s="52" t="s">
        <v>12</v>
      </c>
      <c r="C26" s="109">
        <v>3457</v>
      </c>
      <c r="D26" s="109">
        <v>15514</v>
      </c>
      <c r="E26" s="110">
        <v>18971</v>
      </c>
      <c r="F26" s="111">
        <v>0.18</v>
      </c>
      <c r="G26" s="111">
        <v>0.82</v>
      </c>
    </row>
    <row r="27" spans="1:7" ht="14.25" x14ac:dyDescent="0.2">
      <c r="A27" s="51">
        <v>560057</v>
      </c>
      <c r="B27" s="52" t="s">
        <v>13</v>
      </c>
      <c r="C27" s="109">
        <v>3384</v>
      </c>
      <c r="D27" s="109">
        <v>12562</v>
      </c>
      <c r="E27" s="110">
        <v>15946</v>
      </c>
      <c r="F27" s="111">
        <v>0.21</v>
      </c>
      <c r="G27" s="111">
        <v>0.79</v>
      </c>
    </row>
    <row r="28" spans="1:7" ht="14.25" x14ac:dyDescent="0.2">
      <c r="A28" s="51">
        <v>560058</v>
      </c>
      <c r="B28" s="52" t="s">
        <v>14</v>
      </c>
      <c r="C28" s="109">
        <v>9980</v>
      </c>
      <c r="D28" s="109">
        <v>34923</v>
      </c>
      <c r="E28" s="110">
        <v>44903</v>
      </c>
      <c r="F28" s="111">
        <v>0.22</v>
      </c>
      <c r="G28" s="111">
        <v>0.78</v>
      </c>
    </row>
    <row r="29" spans="1:7" ht="14.25" x14ac:dyDescent="0.2">
      <c r="A29" s="51">
        <v>560059</v>
      </c>
      <c r="B29" s="52" t="s">
        <v>15</v>
      </c>
      <c r="C29" s="109">
        <v>2742</v>
      </c>
      <c r="D29" s="109">
        <v>10941</v>
      </c>
      <c r="E29" s="110">
        <v>13683</v>
      </c>
      <c r="F29" s="111">
        <v>0.2</v>
      </c>
      <c r="G29" s="111">
        <v>0.8</v>
      </c>
    </row>
    <row r="30" spans="1:7" ht="14.25" x14ac:dyDescent="0.2">
      <c r="A30" s="51">
        <v>560060</v>
      </c>
      <c r="B30" s="52" t="s">
        <v>16</v>
      </c>
      <c r="C30" s="109">
        <v>3579</v>
      </c>
      <c r="D30" s="109">
        <v>12213</v>
      </c>
      <c r="E30" s="110">
        <v>15792</v>
      </c>
      <c r="F30" s="111">
        <v>0.23</v>
      </c>
      <c r="G30" s="111">
        <v>0.77</v>
      </c>
    </row>
    <row r="31" spans="1:7" ht="14.25" x14ac:dyDescent="0.2">
      <c r="A31" s="51">
        <v>560061</v>
      </c>
      <c r="B31" s="52" t="s">
        <v>17</v>
      </c>
      <c r="C31" s="109">
        <v>5161</v>
      </c>
      <c r="D31" s="109">
        <v>17857</v>
      </c>
      <c r="E31" s="110">
        <v>23018</v>
      </c>
      <c r="F31" s="111">
        <v>0.22</v>
      </c>
      <c r="G31" s="111">
        <v>0.78</v>
      </c>
    </row>
    <row r="32" spans="1:7" ht="14.25" x14ac:dyDescent="0.2">
      <c r="A32" s="51">
        <v>560062</v>
      </c>
      <c r="B32" s="52" t="s">
        <v>18</v>
      </c>
      <c r="C32" s="109">
        <v>3373</v>
      </c>
      <c r="D32" s="109">
        <v>13187</v>
      </c>
      <c r="E32" s="110">
        <v>16560</v>
      </c>
      <c r="F32" s="111">
        <v>0.2</v>
      </c>
      <c r="G32" s="111">
        <v>0.8</v>
      </c>
    </row>
    <row r="33" spans="1:7" ht="25.5" x14ac:dyDescent="0.2">
      <c r="A33" s="51">
        <v>560063</v>
      </c>
      <c r="B33" s="52" t="s">
        <v>19</v>
      </c>
      <c r="C33" s="109">
        <v>4130</v>
      </c>
      <c r="D33" s="109">
        <v>14059</v>
      </c>
      <c r="E33" s="110">
        <v>18189</v>
      </c>
      <c r="F33" s="111">
        <v>0.23</v>
      </c>
      <c r="G33" s="111">
        <v>0.77</v>
      </c>
    </row>
    <row r="34" spans="1:7" ht="14.25" x14ac:dyDescent="0.2">
      <c r="A34" s="51">
        <v>560064</v>
      </c>
      <c r="B34" s="52" t="s">
        <v>80</v>
      </c>
      <c r="C34" s="109">
        <v>9080</v>
      </c>
      <c r="D34" s="109">
        <v>31028</v>
      </c>
      <c r="E34" s="110">
        <v>40108</v>
      </c>
      <c r="F34" s="111">
        <v>0.23</v>
      </c>
      <c r="G34" s="111">
        <v>0.77</v>
      </c>
    </row>
    <row r="35" spans="1:7" ht="14.25" x14ac:dyDescent="0.2">
      <c r="A35" s="51">
        <v>560065</v>
      </c>
      <c r="B35" s="52" t="s">
        <v>20</v>
      </c>
      <c r="C35" s="109">
        <v>3128</v>
      </c>
      <c r="D35" s="109">
        <v>13199</v>
      </c>
      <c r="E35" s="110">
        <v>16327</v>
      </c>
      <c r="F35" s="111">
        <v>0.19</v>
      </c>
      <c r="G35" s="111">
        <v>0.81</v>
      </c>
    </row>
    <row r="36" spans="1:7" ht="14.25" x14ac:dyDescent="0.2">
      <c r="A36" s="51">
        <v>560066</v>
      </c>
      <c r="B36" s="52" t="s">
        <v>21</v>
      </c>
      <c r="C36" s="109">
        <v>2253</v>
      </c>
      <c r="D36" s="109">
        <v>8952</v>
      </c>
      <c r="E36" s="110">
        <v>11205</v>
      </c>
      <c r="F36" s="111">
        <v>0.2</v>
      </c>
      <c r="G36" s="111">
        <v>0.8</v>
      </c>
    </row>
    <row r="37" spans="1:7" ht="14.25" x14ac:dyDescent="0.2">
      <c r="A37" s="51">
        <v>560067</v>
      </c>
      <c r="B37" s="52" t="s">
        <v>22</v>
      </c>
      <c r="C37" s="109">
        <v>6918</v>
      </c>
      <c r="D37" s="109">
        <v>21984</v>
      </c>
      <c r="E37" s="110">
        <v>28902</v>
      </c>
      <c r="F37" s="111">
        <v>0.24</v>
      </c>
      <c r="G37" s="111">
        <v>0.76</v>
      </c>
    </row>
    <row r="38" spans="1:7" ht="14.25" x14ac:dyDescent="0.2">
      <c r="A38" s="51">
        <v>560068</v>
      </c>
      <c r="B38" s="52" t="s">
        <v>23</v>
      </c>
      <c r="C38" s="109">
        <v>7474</v>
      </c>
      <c r="D38" s="109">
        <v>25545</v>
      </c>
      <c r="E38" s="110">
        <v>33019</v>
      </c>
      <c r="F38" s="111">
        <v>0.23</v>
      </c>
      <c r="G38" s="111">
        <v>0.77</v>
      </c>
    </row>
    <row r="39" spans="1:7" ht="14.25" x14ac:dyDescent="0.2">
      <c r="A39" s="51">
        <v>560069</v>
      </c>
      <c r="B39" s="52" t="s">
        <v>24</v>
      </c>
      <c r="C39" s="109">
        <v>4392</v>
      </c>
      <c r="D39" s="109">
        <v>15593</v>
      </c>
      <c r="E39" s="110">
        <v>19985</v>
      </c>
      <c r="F39" s="111">
        <v>0.22</v>
      </c>
      <c r="G39" s="111">
        <v>0.78</v>
      </c>
    </row>
    <row r="40" spans="1:7" ht="14.25" x14ac:dyDescent="0.2">
      <c r="A40" s="51">
        <v>560070</v>
      </c>
      <c r="B40" s="52" t="s">
        <v>25</v>
      </c>
      <c r="C40" s="109">
        <v>18821</v>
      </c>
      <c r="D40" s="109">
        <v>57953</v>
      </c>
      <c r="E40" s="110">
        <v>76774</v>
      </c>
      <c r="F40" s="111">
        <v>0.25</v>
      </c>
      <c r="G40" s="111">
        <v>0.75</v>
      </c>
    </row>
    <row r="41" spans="1:7" ht="14.25" x14ac:dyDescent="0.2">
      <c r="A41" s="51">
        <v>560071</v>
      </c>
      <c r="B41" s="52" t="s">
        <v>26</v>
      </c>
      <c r="C41" s="109">
        <v>5996</v>
      </c>
      <c r="D41" s="109">
        <v>18056</v>
      </c>
      <c r="E41" s="110">
        <v>24052</v>
      </c>
      <c r="F41" s="111">
        <v>0.25</v>
      </c>
      <c r="G41" s="111">
        <v>0.75</v>
      </c>
    </row>
    <row r="42" spans="1:7" ht="14.25" x14ac:dyDescent="0.2">
      <c r="A42" s="51">
        <v>560072</v>
      </c>
      <c r="B42" s="52" t="s">
        <v>27</v>
      </c>
      <c r="C42" s="109">
        <v>5284</v>
      </c>
      <c r="D42" s="109">
        <v>19727</v>
      </c>
      <c r="E42" s="110">
        <v>25011</v>
      </c>
      <c r="F42" s="111">
        <v>0.21</v>
      </c>
      <c r="G42" s="111">
        <v>0.79</v>
      </c>
    </row>
    <row r="43" spans="1:7" ht="14.25" x14ac:dyDescent="0.2">
      <c r="A43" s="51">
        <v>560073</v>
      </c>
      <c r="B43" s="52" t="s">
        <v>28</v>
      </c>
      <c r="C43" s="109">
        <v>2262</v>
      </c>
      <c r="D43" s="109">
        <v>11073</v>
      </c>
      <c r="E43" s="110">
        <v>13335</v>
      </c>
      <c r="F43" s="111">
        <v>0.17</v>
      </c>
      <c r="G43" s="111">
        <v>0.83</v>
      </c>
    </row>
    <row r="44" spans="1:7" ht="14.25" x14ac:dyDescent="0.2">
      <c r="A44" s="51">
        <v>560074</v>
      </c>
      <c r="B44" s="52" t="s">
        <v>29</v>
      </c>
      <c r="C44" s="109">
        <v>5632</v>
      </c>
      <c r="D44" s="109">
        <v>17729</v>
      </c>
      <c r="E44" s="110">
        <v>23361</v>
      </c>
      <c r="F44" s="111">
        <v>0.24</v>
      </c>
      <c r="G44" s="111">
        <v>0.76</v>
      </c>
    </row>
    <row r="45" spans="1:7" ht="14.25" x14ac:dyDescent="0.2">
      <c r="A45" s="51">
        <v>560075</v>
      </c>
      <c r="B45" s="52" t="s">
        <v>30</v>
      </c>
      <c r="C45" s="109">
        <v>8987</v>
      </c>
      <c r="D45" s="109">
        <v>29917</v>
      </c>
      <c r="E45" s="110">
        <v>38904</v>
      </c>
      <c r="F45" s="111">
        <v>0.23</v>
      </c>
      <c r="G45" s="111">
        <v>0.77</v>
      </c>
    </row>
    <row r="46" spans="1:7" ht="14.25" x14ac:dyDescent="0.2">
      <c r="A46" s="51">
        <v>560076</v>
      </c>
      <c r="B46" s="52" t="s">
        <v>31</v>
      </c>
      <c r="C46" s="109">
        <v>2464</v>
      </c>
      <c r="D46" s="109">
        <v>9046</v>
      </c>
      <c r="E46" s="110">
        <v>11510</v>
      </c>
      <c r="F46" s="111">
        <v>0.21</v>
      </c>
      <c r="G46" s="111">
        <v>0.79</v>
      </c>
    </row>
    <row r="47" spans="1:7" ht="14.25" x14ac:dyDescent="0.2">
      <c r="A47" s="51">
        <v>560077</v>
      </c>
      <c r="B47" s="52" t="s">
        <v>32</v>
      </c>
      <c r="C47" s="109">
        <v>2160</v>
      </c>
      <c r="D47" s="109">
        <v>10808</v>
      </c>
      <c r="E47" s="110">
        <v>12968</v>
      </c>
      <c r="F47" s="111">
        <v>0.17</v>
      </c>
      <c r="G47" s="111">
        <v>0.83</v>
      </c>
    </row>
    <row r="48" spans="1:7" ht="14.25" x14ac:dyDescent="0.2">
      <c r="A48" s="51">
        <v>560078</v>
      </c>
      <c r="B48" s="52" t="s">
        <v>33</v>
      </c>
      <c r="C48" s="109">
        <v>11534</v>
      </c>
      <c r="D48" s="109">
        <v>34309</v>
      </c>
      <c r="E48" s="110">
        <v>45843</v>
      </c>
      <c r="F48" s="111">
        <v>0.25</v>
      </c>
      <c r="G48" s="111">
        <v>0.75</v>
      </c>
    </row>
    <row r="49" spans="1:7" ht="14.25" x14ac:dyDescent="0.2">
      <c r="A49" s="51">
        <v>560079</v>
      </c>
      <c r="B49" s="52" t="s">
        <v>34</v>
      </c>
      <c r="C49" s="109">
        <v>9650</v>
      </c>
      <c r="D49" s="109">
        <v>33238</v>
      </c>
      <c r="E49" s="110">
        <v>42888</v>
      </c>
      <c r="F49" s="111">
        <v>0.23</v>
      </c>
      <c r="G49" s="111">
        <v>0.77</v>
      </c>
    </row>
    <row r="50" spans="1:7" ht="14.25" x14ac:dyDescent="0.2">
      <c r="A50" s="51">
        <v>560080</v>
      </c>
      <c r="B50" s="52" t="s">
        <v>35</v>
      </c>
      <c r="C50" s="109">
        <v>5228</v>
      </c>
      <c r="D50" s="109">
        <v>17537</v>
      </c>
      <c r="E50" s="110">
        <v>22765</v>
      </c>
      <c r="F50" s="111">
        <v>0.23</v>
      </c>
      <c r="G50" s="111">
        <v>0.77</v>
      </c>
    </row>
    <row r="51" spans="1:7" ht="14.25" x14ac:dyDescent="0.2">
      <c r="A51" s="51">
        <v>560081</v>
      </c>
      <c r="B51" s="52" t="s">
        <v>36</v>
      </c>
      <c r="C51" s="109">
        <v>6412</v>
      </c>
      <c r="D51" s="109">
        <v>19828</v>
      </c>
      <c r="E51" s="110">
        <v>26240</v>
      </c>
      <c r="F51" s="111">
        <v>0.24</v>
      </c>
      <c r="G51" s="111">
        <v>0.76</v>
      </c>
    </row>
    <row r="52" spans="1:7" ht="14.25" x14ac:dyDescent="0.2">
      <c r="A52" s="51">
        <v>560082</v>
      </c>
      <c r="B52" s="52" t="s">
        <v>37</v>
      </c>
      <c r="C52" s="109">
        <v>3876</v>
      </c>
      <c r="D52" s="109">
        <v>15563</v>
      </c>
      <c r="E52" s="110">
        <v>19439</v>
      </c>
      <c r="F52" s="111">
        <v>0.2</v>
      </c>
      <c r="G52" s="111">
        <v>0.8</v>
      </c>
    </row>
    <row r="53" spans="1:7" ht="14.25" x14ac:dyDescent="0.2">
      <c r="A53" s="51">
        <v>560083</v>
      </c>
      <c r="B53" s="52" t="s">
        <v>38</v>
      </c>
      <c r="C53" s="109">
        <v>3295</v>
      </c>
      <c r="D53" s="109">
        <v>14173</v>
      </c>
      <c r="E53" s="110">
        <v>17468</v>
      </c>
      <c r="F53" s="111">
        <v>0.19</v>
      </c>
      <c r="G53" s="111">
        <v>0.81</v>
      </c>
    </row>
    <row r="54" spans="1:7" ht="14.25" x14ac:dyDescent="0.2">
      <c r="A54" s="51">
        <v>560084</v>
      </c>
      <c r="B54" s="52" t="s">
        <v>39</v>
      </c>
      <c r="C54" s="109">
        <v>7115</v>
      </c>
      <c r="D54" s="109">
        <v>20923</v>
      </c>
      <c r="E54" s="110">
        <v>28038</v>
      </c>
      <c r="F54" s="111">
        <v>0.25</v>
      </c>
      <c r="G54" s="111">
        <v>0.75</v>
      </c>
    </row>
    <row r="55" spans="1:7" ht="25.5" x14ac:dyDescent="0.2">
      <c r="A55" s="51">
        <v>560085</v>
      </c>
      <c r="B55" s="52" t="s">
        <v>81</v>
      </c>
      <c r="C55" s="109">
        <v>497</v>
      </c>
      <c r="D55" s="109">
        <v>9578</v>
      </c>
      <c r="E55" s="110">
        <v>10075</v>
      </c>
      <c r="F55" s="111">
        <v>0.05</v>
      </c>
      <c r="G55" s="111">
        <v>0.95</v>
      </c>
    </row>
    <row r="56" spans="1:7" ht="25.5" x14ac:dyDescent="0.2">
      <c r="A56" s="51">
        <v>560086</v>
      </c>
      <c r="B56" s="52" t="s">
        <v>82</v>
      </c>
      <c r="C56" s="109">
        <v>604</v>
      </c>
      <c r="D56" s="109">
        <v>18098</v>
      </c>
      <c r="E56" s="110">
        <v>18702</v>
      </c>
      <c r="F56" s="111">
        <v>0.03</v>
      </c>
      <c r="G56" s="111">
        <v>0.97</v>
      </c>
    </row>
    <row r="57" spans="1:7" ht="14.25" x14ac:dyDescent="0.2">
      <c r="A57" s="51">
        <v>560087</v>
      </c>
      <c r="B57" s="52" t="s">
        <v>83</v>
      </c>
      <c r="C57" s="109">
        <v>3</v>
      </c>
      <c r="D57" s="109">
        <v>24185</v>
      </c>
      <c r="E57" s="110">
        <v>24188</v>
      </c>
      <c r="F57" s="111">
        <v>0</v>
      </c>
      <c r="G57" s="111">
        <v>1</v>
      </c>
    </row>
    <row r="58" spans="1:7" ht="25.5" x14ac:dyDescent="0.2">
      <c r="A58" s="51">
        <v>560088</v>
      </c>
      <c r="B58" s="52" t="s">
        <v>84</v>
      </c>
      <c r="C58" s="109">
        <v>0</v>
      </c>
      <c r="D58" s="109">
        <v>5738</v>
      </c>
      <c r="E58" s="110">
        <v>5738</v>
      </c>
      <c r="F58" s="111">
        <v>0</v>
      </c>
      <c r="G58" s="111">
        <v>1</v>
      </c>
    </row>
    <row r="59" spans="1:7" ht="25.5" x14ac:dyDescent="0.2">
      <c r="A59" s="51">
        <v>560089</v>
      </c>
      <c r="B59" s="52" t="s">
        <v>85</v>
      </c>
      <c r="C59" s="109">
        <v>0</v>
      </c>
      <c r="D59" s="109">
        <v>3783</v>
      </c>
      <c r="E59" s="110">
        <v>3783</v>
      </c>
      <c r="F59" s="111">
        <v>0</v>
      </c>
      <c r="G59" s="111">
        <v>1</v>
      </c>
    </row>
    <row r="60" spans="1:7" ht="25.5" x14ac:dyDescent="0.2">
      <c r="A60" s="51">
        <v>560096</v>
      </c>
      <c r="B60" s="52" t="s">
        <v>86</v>
      </c>
      <c r="C60" s="109">
        <v>26</v>
      </c>
      <c r="D60" s="109">
        <v>478</v>
      </c>
      <c r="E60" s="110">
        <v>504</v>
      </c>
      <c r="F60" s="111">
        <v>0.05</v>
      </c>
      <c r="G60" s="111">
        <v>0.95</v>
      </c>
    </row>
    <row r="61" spans="1:7" ht="25.5" x14ac:dyDescent="0.2">
      <c r="A61" s="51">
        <v>560098</v>
      </c>
      <c r="B61" s="52" t="s">
        <v>87</v>
      </c>
      <c r="C61" s="109">
        <v>0</v>
      </c>
      <c r="D61" s="109">
        <v>6471</v>
      </c>
      <c r="E61" s="110">
        <v>6471</v>
      </c>
      <c r="F61" s="111">
        <v>0</v>
      </c>
      <c r="G61" s="111">
        <v>1</v>
      </c>
    </row>
    <row r="62" spans="1:7" ht="38.25" x14ac:dyDescent="0.2">
      <c r="A62" s="51">
        <v>560099</v>
      </c>
      <c r="B62" s="52" t="s">
        <v>88</v>
      </c>
      <c r="C62" s="109">
        <v>154</v>
      </c>
      <c r="D62" s="109">
        <v>2299</v>
      </c>
      <c r="E62" s="110">
        <v>2453</v>
      </c>
      <c r="F62" s="111">
        <v>0.06</v>
      </c>
      <c r="G62" s="111">
        <v>0.94</v>
      </c>
    </row>
    <row r="63" spans="1:7" ht="14.25" x14ac:dyDescent="0.2">
      <c r="A63" s="51">
        <v>560205</v>
      </c>
      <c r="B63" s="52" t="s">
        <v>110</v>
      </c>
      <c r="C63" s="109">
        <v>1</v>
      </c>
      <c r="D63" s="109">
        <v>5</v>
      </c>
      <c r="E63" s="110">
        <v>6</v>
      </c>
      <c r="F63" s="111">
        <v>0.17</v>
      </c>
      <c r="G63" s="111">
        <v>0.83</v>
      </c>
    </row>
    <row r="64" spans="1:7" ht="38.25" x14ac:dyDescent="0.2">
      <c r="A64" s="51">
        <v>560206</v>
      </c>
      <c r="B64" s="52" t="s">
        <v>43</v>
      </c>
      <c r="C64" s="109">
        <v>46</v>
      </c>
      <c r="D64" s="109">
        <v>73765</v>
      </c>
      <c r="E64" s="110">
        <v>73811</v>
      </c>
      <c r="F64" s="111">
        <v>0</v>
      </c>
      <c r="G64" s="111">
        <v>1</v>
      </c>
    </row>
    <row r="65" spans="1:7" ht="38.25" x14ac:dyDescent="0.2">
      <c r="A65" s="51">
        <v>560214</v>
      </c>
      <c r="B65" s="52" t="s">
        <v>44</v>
      </c>
      <c r="C65" s="109">
        <v>26249</v>
      </c>
      <c r="D65" s="109">
        <v>82573</v>
      </c>
      <c r="E65" s="110">
        <v>108822</v>
      </c>
      <c r="F65" s="111">
        <v>0.24</v>
      </c>
      <c r="G65" s="111">
        <v>0.76</v>
      </c>
    </row>
    <row r="66" spans="1:7" s="37" customFormat="1" ht="14.25" x14ac:dyDescent="0.2">
      <c r="A66" s="94"/>
      <c r="B66" s="112" t="s">
        <v>144</v>
      </c>
      <c r="C66" s="113">
        <v>429559</v>
      </c>
      <c r="D66" s="113">
        <v>1497184</v>
      </c>
      <c r="E66" s="113">
        <v>1926743</v>
      </c>
      <c r="F66" s="114">
        <v>0.22289999999999999</v>
      </c>
      <c r="G66" s="114">
        <v>0.77710000000000001</v>
      </c>
    </row>
  </sheetData>
  <mergeCells count="2">
    <mergeCell ref="E1:G1"/>
    <mergeCell ref="A2:G3"/>
  </mergeCells>
  <pageMargins left="0.7" right="0.7" top="0.75" bottom="0.75" header="0.3" footer="0.3"/>
  <pageSetup paperSize="9" scale="81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7"/>
  <sheetViews>
    <sheetView view="pageBreakPreview" zoomScale="98" zoomScaleNormal="100" zoomScaleSheetLayoutView="98" workbookViewId="0">
      <pane xSplit="2" ySplit="5" topLeftCell="C48" activePane="bottomRight" state="frozen"/>
      <selection pane="topRight" activeCell="C1" sqref="C1"/>
      <selection pane="bottomLeft" activeCell="A6" sqref="A6"/>
      <selection pane="bottomRight" activeCell="E1" sqref="E1:G1"/>
    </sheetView>
  </sheetViews>
  <sheetFormatPr defaultRowHeight="11.25" x14ac:dyDescent="0.2"/>
  <cols>
    <col min="2" max="2" width="31.1640625" style="66" customWidth="1"/>
    <col min="3" max="3" width="25" customWidth="1"/>
    <col min="4" max="4" width="20.33203125" customWidth="1"/>
    <col min="5" max="5" width="21.5" customWidth="1"/>
    <col min="6" max="6" width="18.5" customWidth="1"/>
    <col min="258" max="258" width="31.1640625" customWidth="1"/>
    <col min="259" max="259" width="25" customWidth="1"/>
    <col min="260" max="260" width="20.33203125" customWidth="1"/>
    <col min="261" max="261" width="18.33203125" customWidth="1"/>
    <col min="262" max="262" width="16.1640625" customWidth="1"/>
    <col min="514" max="514" width="31.1640625" customWidth="1"/>
    <col min="515" max="515" width="25" customWidth="1"/>
    <col min="516" max="516" width="20.33203125" customWidth="1"/>
    <col min="517" max="517" width="18.33203125" customWidth="1"/>
    <col min="518" max="518" width="16.1640625" customWidth="1"/>
    <col min="770" max="770" width="31.1640625" customWidth="1"/>
    <col min="771" max="771" width="25" customWidth="1"/>
    <col min="772" max="772" width="20.33203125" customWidth="1"/>
    <col min="773" max="773" width="18.33203125" customWidth="1"/>
    <col min="774" max="774" width="16.1640625" customWidth="1"/>
    <col min="1026" max="1026" width="31.1640625" customWidth="1"/>
    <col min="1027" max="1027" width="25" customWidth="1"/>
    <col min="1028" max="1028" width="20.33203125" customWidth="1"/>
    <col min="1029" max="1029" width="18.33203125" customWidth="1"/>
    <col min="1030" max="1030" width="16.1640625" customWidth="1"/>
    <col min="1282" max="1282" width="31.1640625" customWidth="1"/>
    <col min="1283" max="1283" width="25" customWidth="1"/>
    <col min="1284" max="1284" width="20.33203125" customWidth="1"/>
    <col min="1285" max="1285" width="18.33203125" customWidth="1"/>
    <col min="1286" max="1286" width="16.1640625" customWidth="1"/>
    <col min="1538" max="1538" width="31.1640625" customWidth="1"/>
    <col min="1539" max="1539" width="25" customWidth="1"/>
    <col min="1540" max="1540" width="20.33203125" customWidth="1"/>
    <col min="1541" max="1541" width="18.33203125" customWidth="1"/>
    <col min="1542" max="1542" width="16.1640625" customWidth="1"/>
    <col min="1794" max="1794" width="31.1640625" customWidth="1"/>
    <col min="1795" max="1795" width="25" customWidth="1"/>
    <col min="1796" max="1796" width="20.33203125" customWidth="1"/>
    <col min="1797" max="1797" width="18.33203125" customWidth="1"/>
    <col min="1798" max="1798" width="16.1640625" customWidth="1"/>
    <col min="2050" max="2050" width="31.1640625" customWidth="1"/>
    <col min="2051" max="2051" width="25" customWidth="1"/>
    <col min="2052" max="2052" width="20.33203125" customWidth="1"/>
    <col min="2053" max="2053" width="18.33203125" customWidth="1"/>
    <col min="2054" max="2054" width="16.1640625" customWidth="1"/>
    <col min="2306" max="2306" width="31.1640625" customWidth="1"/>
    <col min="2307" max="2307" width="25" customWidth="1"/>
    <col min="2308" max="2308" width="20.33203125" customWidth="1"/>
    <col min="2309" max="2309" width="18.33203125" customWidth="1"/>
    <col min="2310" max="2310" width="16.1640625" customWidth="1"/>
    <col min="2562" max="2562" width="31.1640625" customWidth="1"/>
    <col min="2563" max="2563" width="25" customWidth="1"/>
    <col min="2564" max="2564" width="20.33203125" customWidth="1"/>
    <col min="2565" max="2565" width="18.33203125" customWidth="1"/>
    <col min="2566" max="2566" width="16.1640625" customWidth="1"/>
    <col min="2818" max="2818" width="31.1640625" customWidth="1"/>
    <col min="2819" max="2819" width="25" customWidth="1"/>
    <col min="2820" max="2820" width="20.33203125" customWidth="1"/>
    <col min="2821" max="2821" width="18.33203125" customWidth="1"/>
    <col min="2822" max="2822" width="16.1640625" customWidth="1"/>
    <col min="3074" max="3074" width="31.1640625" customWidth="1"/>
    <col min="3075" max="3075" width="25" customWidth="1"/>
    <col min="3076" max="3076" width="20.33203125" customWidth="1"/>
    <col min="3077" max="3077" width="18.33203125" customWidth="1"/>
    <col min="3078" max="3078" width="16.1640625" customWidth="1"/>
    <col min="3330" max="3330" width="31.1640625" customWidth="1"/>
    <col min="3331" max="3331" width="25" customWidth="1"/>
    <col min="3332" max="3332" width="20.33203125" customWidth="1"/>
    <col min="3333" max="3333" width="18.33203125" customWidth="1"/>
    <col min="3334" max="3334" width="16.1640625" customWidth="1"/>
    <col min="3586" max="3586" width="31.1640625" customWidth="1"/>
    <col min="3587" max="3587" width="25" customWidth="1"/>
    <col min="3588" max="3588" width="20.33203125" customWidth="1"/>
    <col min="3589" max="3589" width="18.33203125" customWidth="1"/>
    <col min="3590" max="3590" width="16.1640625" customWidth="1"/>
    <col min="3842" max="3842" width="31.1640625" customWidth="1"/>
    <col min="3843" max="3843" width="25" customWidth="1"/>
    <col min="3844" max="3844" width="20.33203125" customWidth="1"/>
    <col min="3845" max="3845" width="18.33203125" customWidth="1"/>
    <col min="3846" max="3846" width="16.1640625" customWidth="1"/>
    <col min="4098" max="4098" width="31.1640625" customWidth="1"/>
    <col min="4099" max="4099" width="25" customWidth="1"/>
    <col min="4100" max="4100" width="20.33203125" customWidth="1"/>
    <col min="4101" max="4101" width="18.33203125" customWidth="1"/>
    <col min="4102" max="4102" width="16.1640625" customWidth="1"/>
    <col min="4354" max="4354" width="31.1640625" customWidth="1"/>
    <col min="4355" max="4355" width="25" customWidth="1"/>
    <col min="4356" max="4356" width="20.33203125" customWidth="1"/>
    <col min="4357" max="4357" width="18.33203125" customWidth="1"/>
    <col min="4358" max="4358" width="16.1640625" customWidth="1"/>
    <col min="4610" max="4610" width="31.1640625" customWidth="1"/>
    <col min="4611" max="4611" width="25" customWidth="1"/>
    <col min="4612" max="4612" width="20.33203125" customWidth="1"/>
    <col min="4613" max="4613" width="18.33203125" customWidth="1"/>
    <col min="4614" max="4614" width="16.1640625" customWidth="1"/>
    <col min="4866" max="4866" width="31.1640625" customWidth="1"/>
    <col min="4867" max="4867" width="25" customWidth="1"/>
    <col min="4868" max="4868" width="20.33203125" customWidth="1"/>
    <col min="4869" max="4869" width="18.33203125" customWidth="1"/>
    <col min="4870" max="4870" width="16.1640625" customWidth="1"/>
    <col min="5122" max="5122" width="31.1640625" customWidth="1"/>
    <col min="5123" max="5123" width="25" customWidth="1"/>
    <col min="5124" max="5124" width="20.33203125" customWidth="1"/>
    <col min="5125" max="5125" width="18.33203125" customWidth="1"/>
    <col min="5126" max="5126" width="16.1640625" customWidth="1"/>
    <col min="5378" max="5378" width="31.1640625" customWidth="1"/>
    <col min="5379" max="5379" width="25" customWidth="1"/>
    <col min="5380" max="5380" width="20.33203125" customWidth="1"/>
    <col min="5381" max="5381" width="18.33203125" customWidth="1"/>
    <col min="5382" max="5382" width="16.1640625" customWidth="1"/>
    <col min="5634" max="5634" width="31.1640625" customWidth="1"/>
    <col min="5635" max="5635" width="25" customWidth="1"/>
    <col min="5636" max="5636" width="20.33203125" customWidth="1"/>
    <col min="5637" max="5637" width="18.33203125" customWidth="1"/>
    <col min="5638" max="5638" width="16.1640625" customWidth="1"/>
    <col min="5890" max="5890" width="31.1640625" customWidth="1"/>
    <col min="5891" max="5891" width="25" customWidth="1"/>
    <col min="5892" max="5892" width="20.33203125" customWidth="1"/>
    <col min="5893" max="5893" width="18.33203125" customWidth="1"/>
    <col min="5894" max="5894" width="16.1640625" customWidth="1"/>
    <col min="6146" max="6146" width="31.1640625" customWidth="1"/>
    <col min="6147" max="6147" width="25" customWidth="1"/>
    <col min="6148" max="6148" width="20.33203125" customWidth="1"/>
    <col min="6149" max="6149" width="18.33203125" customWidth="1"/>
    <col min="6150" max="6150" width="16.1640625" customWidth="1"/>
    <col min="6402" max="6402" width="31.1640625" customWidth="1"/>
    <col min="6403" max="6403" width="25" customWidth="1"/>
    <col min="6404" max="6404" width="20.33203125" customWidth="1"/>
    <col min="6405" max="6405" width="18.33203125" customWidth="1"/>
    <col min="6406" max="6406" width="16.1640625" customWidth="1"/>
    <col min="6658" max="6658" width="31.1640625" customWidth="1"/>
    <col min="6659" max="6659" width="25" customWidth="1"/>
    <col min="6660" max="6660" width="20.33203125" customWidth="1"/>
    <col min="6661" max="6661" width="18.33203125" customWidth="1"/>
    <col min="6662" max="6662" width="16.1640625" customWidth="1"/>
    <col min="6914" max="6914" width="31.1640625" customWidth="1"/>
    <col min="6915" max="6915" width="25" customWidth="1"/>
    <col min="6916" max="6916" width="20.33203125" customWidth="1"/>
    <col min="6917" max="6917" width="18.33203125" customWidth="1"/>
    <col min="6918" max="6918" width="16.1640625" customWidth="1"/>
    <col min="7170" max="7170" width="31.1640625" customWidth="1"/>
    <col min="7171" max="7171" width="25" customWidth="1"/>
    <col min="7172" max="7172" width="20.33203125" customWidth="1"/>
    <col min="7173" max="7173" width="18.33203125" customWidth="1"/>
    <col min="7174" max="7174" width="16.1640625" customWidth="1"/>
    <col min="7426" max="7426" width="31.1640625" customWidth="1"/>
    <col min="7427" max="7427" width="25" customWidth="1"/>
    <col min="7428" max="7428" width="20.33203125" customWidth="1"/>
    <col min="7429" max="7429" width="18.33203125" customWidth="1"/>
    <col min="7430" max="7430" width="16.1640625" customWidth="1"/>
    <col min="7682" max="7682" width="31.1640625" customWidth="1"/>
    <col min="7683" max="7683" width="25" customWidth="1"/>
    <col min="7684" max="7684" width="20.33203125" customWidth="1"/>
    <col min="7685" max="7685" width="18.33203125" customWidth="1"/>
    <col min="7686" max="7686" width="16.1640625" customWidth="1"/>
    <col min="7938" max="7938" width="31.1640625" customWidth="1"/>
    <col min="7939" max="7939" width="25" customWidth="1"/>
    <col min="7940" max="7940" width="20.33203125" customWidth="1"/>
    <col min="7941" max="7941" width="18.33203125" customWidth="1"/>
    <col min="7942" max="7942" width="16.1640625" customWidth="1"/>
    <col min="8194" max="8194" width="31.1640625" customWidth="1"/>
    <col min="8195" max="8195" width="25" customWidth="1"/>
    <col min="8196" max="8196" width="20.33203125" customWidth="1"/>
    <col min="8197" max="8197" width="18.33203125" customWidth="1"/>
    <col min="8198" max="8198" width="16.1640625" customWidth="1"/>
    <col min="8450" max="8450" width="31.1640625" customWidth="1"/>
    <col min="8451" max="8451" width="25" customWidth="1"/>
    <col min="8452" max="8452" width="20.33203125" customWidth="1"/>
    <col min="8453" max="8453" width="18.33203125" customWidth="1"/>
    <col min="8454" max="8454" width="16.1640625" customWidth="1"/>
    <col min="8706" max="8706" width="31.1640625" customWidth="1"/>
    <col min="8707" max="8707" width="25" customWidth="1"/>
    <col min="8708" max="8708" width="20.33203125" customWidth="1"/>
    <col min="8709" max="8709" width="18.33203125" customWidth="1"/>
    <col min="8710" max="8710" width="16.1640625" customWidth="1"/>
    <col min="8962" max="8962" width="31.1640625" customWidth="1"/>
    <col min="8963" max="8963" width="25" customWidth="1"/>
    <col min="8964" max="8964" width="20.33203125" customWidth="1"/>
    <col min="8965" max="8965" width="18.33203125" customWidth="1"/>
    <col min="8966" max="8966" width="16.1640625" customWidth="1"/>
    <col min="9218" max="9218" width="31.1640625" customWidth="1"/>
    <col min="9219" max="9219" width="25" customWidth="1"/>
    <col min="9220" max="9220" width="20.33203125" customWidth="1"/>
    <col min="9221" max="9221" width="18.33203125" customWidth="1"/>
    <col min="9222" max="9222" width="16.1640625" customWidth="1"/>
    <col min="9474" max="9474" width="31.1640625" customWidth="1"/>
    <col min="9475" max="9475" width="25" customWidth="1"/>
    <col min="9476" max="9476" width="20.33203125" customWidth="1"/>
    <col min="9477" max="9477" width="18.33203125" customWidth="1"/>
    <col min="9478" max="9478" width="16.1640625" customWidth="1"/>
    <col min="9730" max="9730" width="31.1640625" customWidth="1"/>
    <col min="9731" max="9731" width="25" customWidth="1"/>
    <col min="9732" max="9732" width="20.33203125" customWidth="1"/>
    <col min="9733" max="9733" width="18.33203125" customWidth="1"/>
    <col min="9734" max="9734" width="16.1640625" customWidth="1"/>
    <col min="9986" max="9986" width="31.1640625" customWidth="1"/>
    <col min="9987" max="9987" width="25" customWidth="1"/>
    <col min="9988" max="9988" width="20.33203125" customWidth="1"/>
    <col min="9989" max="9989" width="18.33203125" customWidth="1"/>
    <col min="9990" max="9990" width="16.1640625" customWidth="1"/>
    <col min="10242" max="10242" width="31.1640625" customWidth="1"/>
    <col min="10243" max="10243" width="25" customWidth="1"/>
    <col min="10244" max="10244" width="20.33203125" customWidth="1"/>
    <col min="10245" max="10245" width="18.33203125" customWidth="1"/>
    <col min="10246" max="10246" width="16.1640625" customWidth="1"/>
    <col min="10498" max="10498" width="31.1640625" customWidth="1"/>
    <col min="10499" max="10499" width="25" customWidth="1"/>
    <col min="10500" max="10500" width="20.33203125" customWidth="1"/>
    <col min="10501" max="10501" width="18.33203125" customWidth="1"/>
    <col min="10502" max="10502" width="16.1640625" customWidth="1"/>
    <col min="10754" max="10754" width="31.1640625" customWidth="1"/>
    <col min="10755" max="10755" width="25" customWidth="1"/>
    <col min="10756" max="10756" width="20.33203125" customWidth="1"/>
    <col min="10757" max="10757" width="18.33203125" customWidth="1"/>
    <col min="10758" max="10758" width="16.1640625" customWidth="1"/>
    <col min="11010" max="11010" width="31.1640625" customWidth="1"/>
    <col min="11011" max="11011" width="25" customWidth="1"/>
    <col min="11012" max="11012" width="20.33203125" customWidth="1"/>
    <col min="11013" max="11013" width="18.33203125" customWidth="1"/>
    <col min="11014" max="11014" width="16.1640625" customWidth="1"/>
    <col min="11266" max="11266" width="31.1640625" customWidth="1"/>
    <col min="11267" max="11267" width="25" customWidth="1"/>
    <col min="11268" max="11268" width="20.33203125" customWidth="1"/>
    <col min="11269" max="11269" width="18.33203125" customWidth="1"/>
    <col min="11270" max="11270" width="16.1640625" customWidth="1"/>
    <col min="11522" max="11522" width="31.1640625" customWidth="1"/>
    <col min="11523" max="11523" width="25" customWidth="1"/>
    <col min="11524" max="11524" width="20.33203125" customWidth="1"/>
    <col min="11525" max="11525" width="18.33203125" customWidth="1"/>
    <col min="11526" max="11526" width="16.1640625" customWidth="1"/>
    <col min="11778" max="11778" width="31.1640625" customWidth="1"/>
    <col min="11779" max="11779" width="25" customWidth="1"/>
    <col min="11780" max="11780" width="20.33203125" customWidth="1"/>
    <col min="11781" max="11781" width="18.33203125" customWidth="1"/>
    <col min="11782" max="11782" width="16.1640625" customWidth="1"/>
    <col min="12034" max="12034" width="31.1640625" customWidth="1"/>
    <col min="12035" max="12035" width="25" customWidth="1"/>
    <col min="12036" max="12036" width="20.33203125" customWidth="1"/>
    <col min="12037" max="12037" width="18.33203125" customWidth="1"/>
    <col min="12038" max="12038" width="16.1640625" customWidth="1"/>
    <col min="12290" max="12290" width="31.1640625" customWidth="1"/>
    <col min="12291" max="12291" width="25" customWidth="1"/>
    <col min="12292" max="12292" width="20.33203125" customWidth="1"/>
    <col min="12293" max="12293" width="18.33203125" customWidth="1"/>
    <col min="12294" max="12294" width="16.1640625" customWidth="1"/>
    <col min="12546" max="12546" width="31.1640625" customWidth="1"/>
    <col min="12547" max="12547" width="25" customWidth="1"/>
    <col min="12548" max="12548" width="20.33203125" customWidth="1"/>
    <col min="12549" max="12549" width="18.33203125" customWidth="1"/>
    <col min="12550" max="12550" width="16.1640625" customWidth="1"/>
    <col min="12802" max="12802" width="31.1640625" customWidth="1"/>
    <col min="12803" max="12803" width="25" customWidth="1"/>
    <col min="12804" max="12804" width="20.33203125" customWidth="1"/>
    <col min="12805" max="12805" width="18.33203125" customWidth="1"/>
    <col min="12806" max="12806" width="16.1640625" customWidth="1"/>
    <col min="13058" max="13058" width="31.1640625" customWidth="1"/>
    <col min="13059" max="13059" width="25" customWidth="1"/>
    <col min="13060" max="13060" width="20.33203125" customWidth="1"/>
    <col min="13061" max="13061" width="18.33203125" customWidth="1"/>
    <col min="13062" max="13062" width="16.1640625" customWidth="1"/>
    <col min="13314" max="13314" width="31.1640625" customWidth="1"/>
    <col min="13315" max="13315" width="25" customWidth="1"/>
    <col min="13316" max="13316" width="20.33203125" customWidth="1"/>
    <col min="13317" max="13317" width="18.33203125" customWidth="1"/>
    <col min="13318" max="13318" width="16.1640625" customWidth="1"/>
    <col min="13570" max="13570" width="31.1640625" customWidth="1"/>
    <col min="13571" max="13571" width="25" customWidth="1"/>
    <col min="13572" max="13572" width="20.33203125" customWidth="1"/>
    <col min="13573" max="13573" width="18.33203125" customWidth="1"/>
    <col min="13574" max="13574" width="16.1640625" customWidth="1"/>
    <col min="13826" max="13826" width="31.1640625" customWidth="1"/>
    <col min="13827" max="13827" width="25" customWidth="1"/>
    <col min="13828" max="13828" width="20.33203125" customWidth="1"/>
    <col min="13829" max="13829" width="18.33203125" customWidth="1"/>
    <col min="13830" max="13830" width="16.1640625" customWidth="1"/>
    <col min="14082" max="14082" width="31.1640625" customWidth="1"/>
    <col min="14083" max="14083" width="25" customWidth="1"/>
    <col min="14084" max="14084" width="20.33203125" customWidth="1"/>
    <col min="14085" max="14085" width="18.33203125" customWidth="1"/>
    <col min="14086" max="14086" width="16.1640625" customWidth="1"/>
    <col min="14338" max="14338" width="31.1640625" customWidth="1"/>
    <col min="14339" max="14339" width="25" customWidth="1"/>
    <col min="14340" max="14340" width="20.33203125" customWidth="1"/>
    <col min="14341" max="14341" width="18.33203125" customWidth="1"/>
    <col min="14342" max="14342" width="16.1640625" customWidth="1"/>
    <col min="14594" max="14594" width="31.1640625" customWidth="1"/>
    <col min="14595" max="14595" width="25" customWidth="1"/>
    <col min="14596" max="14596" width="20.33203125" customWidth="1"/>
    <col min="14597" max="14597" width="18.33203125" customWidth="1"/>
    <col min="14598" max="14598" width="16.1640625" customWidth="1"/>
    <col min="14850" max="14850" width="31.1640625" customWidth="1"/>
    <col min="14851" max="14851" width="25" customWidth="1"/>
    <col min="14852" max="14852" width="20.33203125" customWidth="1"/>
    <col min="14853" max="14853" width="18.33203125" customWidth="1"/>
    <col min="14854" max="14854" width="16.1640625" customWidth="1"/>
    <col min="15106" max="15106" width="31.1640625" customWidth="1"/>
    <col min="15107" max="15107" width="25" customWidth="1"/>
    <col min="15108" max="15108" width="20.33203125" customWidth="1"/>
    <col min="15109" max="15109" width="18.33203125" customWidth="1"/>
    <col min="15110" max="15110" width="16.1640625" customWidth="1"/>
    <col min="15362" max="15362" width="31.1640625" customWidth="1"/>
    <col min="15363" max="15363" width="25" customWidth="1"/>
    <col min="15364" max="15364" width="20.33203125" customWidth="1"/>
    <col min="15365" max="15365" width="18.33203125" customWidth="1"/>
    <col min="15366" max="15366" width="16.1640625" customWidth="1"/>
    <col min="15618" max="15618" width="31.1640625" customWidth="1"/>
    <col min="15619" max="15619" width="25" customWidth="1"/>
    <col min="15620" max="15620" width="20.33203125" customWidth="1"/>
    <col min="15621" max="15621" width="18.33203125" customWidth="1"/>
    <col min="15622" max="15622" width="16.1640625" customWidth="1"/>
    <col min="15874" max="15874" width="31.1640625" customWidth="1"/>
    <col min="15875" max="15875" width="25" customWidth="1"/>
    <col min="15876" max="15876" width="20.33203125" customWidth="1"/>
    <col min="15877" max="15877" width="18.33203125" customWidth="1"/>
    <col min="15878" max="15878" width="16.1640625" customWidth="1"/>
    <col min="16130" max="16130" width="31.1640625" customWidth="1"/>
    <col min="16131" max="16131" width="25" customWidth="1"/>
    <col min="16132" max="16132" width="20.33203125" customWidth="1"/>
    <col min="16133" max="16133" width="18.33203125" customWidth="1"/>
    <col min="16134" max="16134" width="16.1640625" customWidth="1"/>
  </cols>
  <sheetData>
    <row r="1" spans="1:7" ht="39.75" customHeight="1" x14ac:dyDescent="0.2">
      <c r="A1" s="76"/>
      <c r="B1" s="33"/>
      <c r="C1" s="37"/>
      <c r="D1" s="37"/>
      <c r="E1" s="458" t="s">
        <v>380</v>
      </c>
      <c r="F1" s="458"/>
      <c r="G1" s="458"/>
    </row>
    <row r="2" spans="1:7" ht="34.5" customHeight="1" x14ac:dyDescent="0.25">
      <c r="A2" s="483" t="s">
        <v>155</v>
      </c>
      <c r="B2" s="483"/>
      <c r="C2" s="483"/>
      <c r="D2" s="483"/>
      <c r="E2" s="483"/>
      <c r="F2" s="483"/>
      <c r="G2" s="483"/>
    </row>
    <row r="3" spans="1:7" s="108" customFormat="1" ht="26.25" customHeight="1" x14ac:dyDescent="0.2">
      <c r="A3" s="484" t="s">
        <v>156</v>
      </c>
      <c r="B3" s="484"/>
      <c r="C3" s="484"/>
      <c r="D3" s="484"/>
      <c r="E3" s="484"/>
      <c r="F3" s="484"/>
      <c r="G3" s="484"/>
    </row>
    <row r="4" spans="1:7" ht="94.5" customHeight="1" x14ac:dyDescent="0.2">
      <c r="A4" s="485" t="s">
        <v>0</v>
      </c>
      <c r="B4" s="485" t="s">
        <v>113</v>
      </c>
      <c r="C4" s="163" t="s">
        <v>157</v>
      </c>
      <c r="D4" s="164" t="s">
        <v>158</v>
      </c>
      <c r="E4" s="165" t="s">
        <v>159</v>
      </c>
      <c r="F4" s="166" t="s">
        <v>160</v>
      </c>
      <c r="G4" s="167" t="s">
        <v>118</v>
      </c>
    </row>
    <row r="5" spans="1:7" ht="14.25" customHeight="1" x14ac:dyDescent="0.2">
      <c r="A5" s="486"/>
      <c r="B5" s="486"/>
      <c r="C5" s="168" t="s">
        <v>121</v>
      </c>
      <c r="D5" s="168" t="s">
        <v>121</v>
      </c>
      <c r="E5" s="168" t="s">
        <v>121</v>
      </c>
      <c r="F5" s="168" t="s">
        <v>121</v>
      </c>
      <c r="G5" s="168" t="s">
        <v>121</v>
      </c>
    </row>
    <row r="6" spans="1:7" ht="25.5" x14ac:dyDescent="0.2">
      <c r="A6" s="39">
        <v>560002</v>
      </c>
      <c r="B6" s="40" t="s">
        <v>56</v>
      </c>
      <c r="C6" s="42">
        <v>17</v>
      </c>
      <c r="D6" s="42">
        <v>54</v>
      </c>
      <c r="E6" s="69">
        <v>0.31480000000000002</v>
      </c>
      <c r="F6" s="44">
        <v>0.68</v>
      </c>
      <c r="G6" s="45">
        <v>0.68</v>
      </c>
    </row>
    <row r="7" spans="1:7" ht="25.5" x14ac:dyDescent="0.2">
      <c r="A7" s="39">
        <v>560014</v>
      </c>
      <c r="B7" s="40" t="s">
        <v>67</v>
      </c>
      <c r="C7" s="42">
        <v>1</v>
      </c>
      <c r="D7" s="42">
        <v>2</v>
      </c>
      <c r="E7" s="69">
        <v>0.5</v>
      </c>
      <c r="F7" s="44">
        <v>1.18</v>
      </c>
      <c r="G7" s="45">
        <v>1.1299999999999999</v>
      </c>
    </row>
    <row r="8" spans="1:7" ht="12.75" x14ac:dyDescent="0.2">
      <c r="A8" s="39">
        <v>560017</v>
      </c>
      <c r="B8" s="40" t="s">
        <v>68</v>
      </c>
      <c r="C8" s="42">
        <v>169</v>
      </c>
      <c r="D8" s="42">
        <v>216</v>
      </c>
      <c r="E8" s="69">
        <v>0.78239999999999998</v>
      </c>
      <c r="F8" s="44">
        <v>1.95</v>
      </c>
      <c r="G8" s="45">
        <v>1.95</v>
      </c>
    </row>
    <row r="9" spans="1:7" ht="12.75" x14ac:dyDescent="0.2">
      <c r="A9" s="39">
        <v>560019</v>
      </c>
      <c r="B9" s="40" t="s">
        <v>69</v>
      </c>
      <c r="C9" s="42">
        <v>153</v>
      </c>
      <c r="D9" s="42">
        <v>214</v>
      </c>
      <c r="E9" s="69">
        <v>0.71499999999999997</v>
      </c>
      <c r="F9" s="44">
        <v>1.77</v>
      </c>
      <c r="G9" s="45">
        <v>1.7</v>
      </c>
    </row>
    <row r="10" spans="1:7" ht="12.75" x14ac:dyDescent="0.2">
      <c r="A10" s="39">
        <v>560021</v>
      </c>
      <c r="B10" s="40" t="s">
        <v>70</v>
      </c>
      <c r="C10" s="42">
        <v>195</v>
      </c>
      <c r="D10" s="42">
        <v>198</v>
      </c>
      <c r="E10" s="69">
        <v>0.98480000000000001</v>
      </c>
      <c r="F10" s="44">
        <v>2.5</v>
      </c>
      <c r="G10" s="45">
        <v>1.48</v>
      </c>
    </row>
    <row r="11" spans="1:7" ht="12.75" x14ac:dyDescent="0.2">
      <c r="A11" s="39">
        <v>560022</v>
      </c>
      <c r="B11" s="40" t="s">
        <v>71</v>
      </c>
      <c r="C11" s="42">
        <v>173</v>
      </c>
      <c r="D11" s="42">
        <v>214</v>
      </c>
      <c r="E11" s="69">
        <v>0.80840000000000001</v>
      </c>
      <c r="F11" s="44">
        <v>2.02</v>
      </c>
      <c r="G11" s="45">
        <v>1.49</v>
      </c>
    </row>
    <row r="12" spans="1:7" ht="12.75" x14ac:dyDescent="0.2">
      <c r="A12" s="39">
        <v>560024</v>
      </c>
      <c r="B12" s="40" t="s">
        <v>72</v>
      </c>
      <c r="C12" s="42">
        <v>0</v>
      </c>
      <c r="D12" s="42">
        <v>2</v>
      </c>
      <c r="E12" s="69">
        <v>0</v>
      </c>
      <c r="F12" s="44">
        <v>0</v>
      </c>
      <c r="G12" s="45">
        <v>0</v>
      </c>
    </row>
    <row r="13" spans="1:7" ht="25.5" x14ac:dyDescent="0.2">
      <c r="A13" s="39">
        <v>560026</v>
      </c>
      <c r="B13" s="40" t="s">
        <v>73</v>
      </c>
      <c r="C13" s="42">
        <v>160</v>
      </c>
      <c r="D13" s="42">
        <v>252</v>
      </c>
      <c r="E13" s="69">
        <v>0.63490000000000002</v>
      </c>
      <c r="F13" s="44">
        <v>1.55</v>
      </c>
      <c r="G13" s="45">
        <v>1.29</v>
      </c>
    </row>
    <row r="14" spans="1:7" ht="12.75" x14ac:dyDescent="0.2">
      <c r="A14" s="39">
        <v>560032</v>
      </c>
      <c r="B14" s="40" t="s">
        <v>75</v>
      </c>
      <c r="C14" s="42">
        <v>31</v>
      </c>
      <c r="D14" s="42">
        <v>85</v>
      </c>
      <c r="E14" s="69">
        <v>0.36470000000000002</v>
      </c>
      <c r="F14" s="44">
        <v>0.81</v>
      </c>
      <c r="G14" s="45">
        <v>0.81</v>
      </c>
    </row>
    <row r="15" spans="1:7" ht="12.75" x14ac:dyDescent="0.2">
      <c r="A15" s="39">
        <v>560033</v>
      </c>
      <c r="B15" s="40" t="s">
        <v>76</v>
      </c>
      <c r="C15" s="42">
        <v>71</v>
      </c>
      <c r="D15" s="42">
        <v>133</v>
      </c>
      <c r="E15" s="69">
        <v>0.53380000000000005</v>
      </c>
      <c r="F15" s="44">
        <v>1.27</v>
      </c>
      <c r="G15" s="45">
        <v>1.27</v>
      </c>
    </row>
    <row r="16" spans="1:7" ht="12.75" x14ac:dyDescent="0.2">
      <c r="A16" s="39">
        <v>560034</v>
      </c>
      <c r="B16" s="40" t="s">
        <v>77</v>
      </c>
      <c r="C16" s="42">
        <v>38</v>
      </c>
      <c r="D16" s="42">
        <v>96</v>
      </c>
      <c r="E16" s="69">
        <v>0.39579999999999999</v>
      </c>
      <c r="F16" s="44">
        <v>0.9</v>
      </c>
      <c r="G16" s="45">
        <v>0.9</v>
      </c>
    </row>
    <row r="17" spans="1:7" ht="12.75" x14ac:dyDescent="0.2">
      <c r="A17" s="39">
        <v>560035</v>
      </c>
      <c r="B17" s="40" t="s">
        <v>78</v>
      </c>
      <c r="C17" s="42">
        <v>0</v>
      </c>
      <c r="D17" s="42">
        <v>0</v>
      </c>
      <c r="E17" s="69">
        <v>0</v>
      </c>
      <c r="F17" s="44">
        <v>0</v>
      </c>
      <c r="G17" s="45">
        <v>0</v>
      </c>
    </row>
    <row r="18" spans="1:7" ht="12.75" x14ac:dyDescent="0.2">
      <c r="A18" s="39">
        <v>560036</v>
      </c>
      <c r="B18" s="40" t="s">
        <v>74</v>
      </c>
      <c r="C18" s="42">
        <v>40</v>
      </c>
      <c r="D18" s="42">
        <v>155</v>
      </c>
      <c r="E18" s="69">
        <v>0.2581</v>
      </c>
      <c r="F18" s="44">
        <v>0.52</v>
      </c>
      <c r="G18" s="45">
        <v>0.42</v>
      </c>
    </row>
    <row r="19" spans="1:7" ht="12.75" x14ac:dyDescent="0.2">
      <c r="A19" s="39">
        <v>560041</v>
      </c>
      <c r="B19" s="40" t="s">
        <v>79</v>
      </c>
      <c r="C19" s="42">
        <v>0</v>
      </c>
      <c r="D19" s="42">
        <v>0</v>
      </c>
      <c r="E19" s="69">
        <v>0</v>
      </c>
      <c r="F19" s="44">
        <v>0</v>
      </c>
      <c r="G19" s="45">
        <v>0</v>
      </c>
    </row>
    <row r="20" spans="1:7" ht="12.75" x14ac:dyDescent="0.2">
      <c r="A20" s="39">
        <v>560043</v>
      </c>
      <c r="B20" s="40" t="s">
        <v>3</v>
      </c>
      <c r="C20" s="42">
        <v>25</v>
      </c>
      <c r="D20" s="42">
        <v>66</v>
      </c>
      <c r="E20" s="69">
        <v>0.37880000000000003</v>
      </c>
      <c r="F20" s="44">
        <v>0.85</v>
      </c>
      <c r="G20" s="45">
        <v>0.68</v>
      </c>
    </row>
    <row r="21" spans="1:7" ht="12.75" x14ac:dyDescent="0.2">
      <c r="A21" s="39">
        <v>560045</v>
      </c>
      <c r="B21" s="40" t="s">
        <v>4</v>
      </c>
      <c r="C21" s="42">
        <v>20</v>
      </c>
      <c r="D21" s="42">
        <v>82</v>
      </c>
      <c r="E21" s="69">
        <v>0.24390000000000001</v>
      </c>
      <c r="F21" s="44">
        <v>0.48</v>
      </c>
      <c r="G21" s="45">
        <v>0.37</v>
      </c>
    </row>
    <row r="22" spans="1:7" ht="12.75" x14ac:dyDescent="0.2">
      <c r="A22" s="39">
        <v>560047</v>
      </c>
      <c r="B22" s="40" t="s">
        <v>5</v>
      </c>
      <c r="C22" s="42">
        <v>29</v>
      </c>
      <c r="D22" s="42">
        <v>113</v>
      </c>
      <c r="E22" s="69">
        <v>0.25659999999999999</v>
      </c>
      <c r="F22" s="44">
        <v>0.52</v>
      </c>
      <c r="G22" s="45">
        <v>0.41</v>
      </c>
    </row>
    <row r="23" spans="1:7" ht="12.75" x14ac:dyDescent="0.2">
      <c r="A23" s="39">
        <v>560052</v>
      </c>
      <c r="B23" s="40" t="s">
        <v>8</v>
      </c>
      <c r="C23" s="42">
        <v>6</v>
      </c>
      <c r="D23" s="42">
        <v>89</v>
      </c>
      <c r="E23" s="69">
        <v>6.7400000000000002E-2</v>
      </c>
      <c r="F23" s="44">
        <v>0</v>
      </c>
      <c r="G23" s="45">
        <v>0</v>
      </c>
    </row>
    <row r="24" spans="1:7" ht="12.75" x14ac:dyDescent="0.2">
      <c r="A24" s="39">
        <v>560053</v>
      </c>
      <c r="B24" s="40" t="s">
        <v>9</v>
      </c>
      <c r="C24" s="42">
        <v>11</v>
      </c>
      <c r="D24" s="42">
        <v>30</v>
      </c>
      <c r="E24" s="69">
        <v>0.36670000000000003</v>
      </c>
      <c r="F24" s="44">
        <v>0.82</v>
      </c>
      <c r="G24" s="45">
        <v>0.64</v>
      </c>
    </row>
    <row r="25" spans="1:7" ht="12.75" x14ac:dyDescent="0.2">
      <c r="A25" s="39">
        <v>560054</v>
      </c>
      <c r="B25" s="40" t="s">
        <v>10</v>
      </c>
      <c r="C25" s="42">
        <v>14</v>
      </c>
      <c r="D25" s="42">
        <v>43</v>
      </c>
      <c r="E25" s="69">
        <v>0.3256</v>
      </c>
      <c r="F25" s="44">
        <v>0.7</v>
      </c>
      <c r="G25" s="45">
        <v>0.53</v>
      </c>
    </row>
    <row r="26" spans="1:7" ht="12.75" x14ac:dyDescent="0.2">
      <c r="A26" s="39">
        <v>560055</v>
      </c>
      <c r="B26" s="40" t="s">
        <v>11</v>
      </c>
      <c r="C26" s="42">
        <v>12</v>
      </c>
      <c r="D26" s="42">
        <v>47</v>
      </c>
      <c r="E26" s="69">
        <v>0.25530000000000003</v>
      </c>
      <c r="F26" s="44">
        <v>0.51</v>
      </c>
      <c r="G26" s="45">
        <v>0.41</v>
      </c>
    </row>
    <row r="27" spans="1:7" ht="12.75" x14ac:dyDescent="0.2">
      <c r="A27" s="39">
        <v>560056</v>
      </c>
      <c r="B27" s="40" t="s">
        <v>12</v>
      </c>
      <c r="C27" s="42">
        <v>6</v>
      </c>
      <c r="D27" s="42">
        <v>65</v>
      </c>
      <c r="E27" s="69">
        <v>9.2299999999999993E-2</v>
      </c>
      <c r="F27" s="44">
        <v>7.0000000000000007E-2</v>
      </c>
      <c r="G27" s="45">
        <v>0.06</v>
      </c>
    </row>
    <row r="28" spans="1:7" ht="12.75" x14ac:dyDescent="0.2">
      <c r="A28" s="39">
        <v>560057</v>
      </c>
      <c r="B28" s="40" t="s">
        <v>13</v>
      </c>
      <c r="C28" s="42">
        <v>20</v>
      </c>
      <c r="D28" s="42">
        <v>34</v>
      </c>
      <c r="E28" s="69">
        <v>0.58819999999999995</v>
      </c>
      <c r="F28" s="44">
        <v>1.42</v>
      </c>
      <c r="G28" s="45">
        <v>1.1200000000000001</v>
      </c>
    </row>
    <row r="29" spans="1:7" ht="12.75" x14ac:dyDescent="0.2">
      <c r="A29" s="39">
        <v>560058</v>
      </c>
      <c r="B29" s="40" t="s">
        <v>14</v>
      </c>
      <c r="C29" s="42">
        <v>9</v>
      </c>
      <c r="D29" s="42">
        <v>87</v>
      </c>
      <c r="E29" s="69">
        <v>0.10340000000000001</v>
      </c>
      <c r="F29" s="44">
        <v>0.1</v>
      </c>
      <c r="G29" s="45">
        <v>0.08</v>
      </c>
    </row>
    <row r="30" spans="1:7" ht="12.75" x14ac:dyDescent="0.2">
      <c r="A30" s="39">
        <v>560059</v>
      </c>
      <c r="B30" s="40" t="s">
        <v>15</v>
      </c>
      <c r="C30" s="42">
        <v>19</v>
      </c>
      <c r="D30" s="42">
        <v>32</v>
      </c>
      <c r="E30" s="69">
        <v>0.59379999999999999</v>
      </c>
      <c r="F30" s="44">
        <v>1.44</v>
      </c>
      <c r="G30" s="45">
        <v>1.1499999999999999</v>
      </c>
    </row>
    <row r="31" spans="1:7" ht="12.75" x14ac:dyDescent="0.2">
      <c r="A31" s="39">
        <v>560060</v>
      </c>
      <c r="B31" s="40" t="s">
        <v>16</v>
      </c>
      <c r="C31" s="42">
        <v>16</v>
      </c>
      <c r="D31" s="42">
        <v>25</v>
      </c>
      <c r="E31" s="69">
        <v>0.64</v>
      </c>
      <c r="F31" s="44">
        <v>1.56</v>
      </c>
      <c r="G31" s="45">
        <v>1.2</v>
      </c>
    </row>
    <row r="32" spans="1:7" ht="12.75" x14ac:dyDescent="0.2">
      <c r="A32" s="39">
        <v>560061</v>
      </c>
      <c r="B32" s="40" t="s">
        <v>17</v>
      </c>
      <c r="C32" s="42">
        <v>19</v>
      </c>
      <c r="D32" s="42">
        <v>56</v>
      </c>
      <c r="E32" s="69">
        <v>0.33929999999999999</v>
      </c>
      <c r="F32" s="44">
        <v>0.74</v>
      </c>
      <c r="G32" s="45">
        <v>0.57999999999999996</v>
      </c>
    </row>
    <row r="33" spans="1:7" ht="12.75" x14ac:dyDescent="0.2">
      <c r="A33" s="39">
        <v>560062</v>
      </c>
      <c r="B33" s="40" t="s">
        <v>18</v>
      </c>
      <c r="C33" s="42">
        <v>5</v>
      </c>
      <c r="D33" s="42">
        <v>34</v>
      </c>
      <c r="E33" s="69">
        <v>0.14710000000000001</v>
      </c>
      <c r="F33" s="44">
        <v>0.22</v>
      </c>
      <c r="G33" s="45">
        <v>0.18</v>
      </c>
    </row>
    <row r="34" spans="1:7" ht="12.75" x14ac:dyDescent="0.2">
      <c r="A34" s="39">
        <v>560063</v>
      </c>
      <c r="B34" s="40" t="s">
        <v>19</v>
      </c>
      <c r="C34" s="42">
        <v>15</v>
      </c>
      <c r="D34" s="42">
        <v>47</v>
      </c>
      <c r="E34" s="69">
        <v>0.31909999999999999</v>
      </c>
      <c r="F34" s="44">
        <v>0.69</v>
      </c>
      <c r="G34" s="45">
        <v>0.53</v>
      </c>
    </row>
    <row r="35" spans="1:7" ht="12.75" x14ac:dyDescent="0.2">
      <c r="A35" s="39">
        <v>560064</v>
      </c>
      <c r="B35" s="40" t="s">
        <v>80</v>
      </c>
      <c r="C35" s="42">
        <v>87</v>
      </c>
      <c r="D35" s="42">
        <v>109</v>
      </c>
      <c r="E35" s="69">
        <v>0.79820000000000002</v>
      </c>
      <c r="F35" s="44">
        <v>1.99</v>
      </c>
      <c r="G35" s="45">
        <v>1.53</v>
      </c>
    </row>
    <row r="36" spans="1:7" ht="12.75" x14ac:dyDescent="0.2">
      <c r="A36" s="39">
        <v>560065</v>
      </c>
      <c r="B36" s="40" t="s">
        <v>20</v>
      </c>
      <c r="C36" s="42">
        <v>15</v>
      </c>
      <c r="D36" s="42">
        <v>42</v>
      </c>
      <c r="E36" s="69">
        <v>0.35709999999999997</v>
      </c>
      <c r="F36" s="44">
        <v>0.79</v>
      </c>
      <c r="G36" s="45">
        <v>0.64</v>
      </c>
    </row>
    <row r="37" spans="1:7" ht="12.75" x14ac:dyDescent="0.2">
      <c r="A37" s="39">
        <v>560066</v>
      </c>
      <c r="B37" s="40" t="s">
        <v>21</v>
      </c>
      <c r="C37" s="42">
        <v>13</v>
      </c>
      <c r="D37" s="42">
        <v>34</v>
      </c>
      <c r="E37" s="69">
        <v>0.38240000000000002</v>
      </c>
      <c r="F37" s="44">
        <v>0.86</v>
      </c>
      <c r="G37" s="45">
        <v>0.69</v>
      </c>
    </row>
    <row r="38" spans="1:7" ht="12.75" x14ac:dyDescent="0.2">
      <c r="A38" s="39">
        <v>560067</v>
      </c>
      <c r="B38" s="40" t="s">
        <v>22</v>
      </c>
      <c r="C38" s="42">
        <v>18</v>
      </c>
      <c r="D38" s="42">
        <v>53</v>
      </c>
      <c r="E38" s="69">
        <v>0.33960000000000001</v>
      </c>
      <c r="F38" s="44">
        <v>0.74</v>
      </c>
      <c r="G38" s="45">
        <v>0.56000000000000005</v>
      </c>
    </row>
    <row r="39" spans="1:7" ht="12.75" x14ac:dyDescent="0.2">
      <c r="A39" s="39">
        <v>560068</v>
      </c>
      <c r="B39" s="40" t="s">
        <v>23</v>
      </c>
      <c r="C39" s="42">
        <v>39</v>
      </c>
      <c r="D39" s="42">
        <v>87</v>
      </c>
      <c r="E39" s="69">
        <v>0.44829999999999998</v>
      </c>
      <c r="F39" s="44">
        <v>1.04</v>
      </c>
      <c r="G39" s="45">
        <v>0.8</v>
      </c>
    </row>
    <row r="40" spans="1:7" ht="12.75" x14ac:dyDescent="0.2">
      <c r="A40" s="39">
        <v>560069</v>
      </c>
      <c r="B40" s="40" t="s">
        <v>24</v>
      </c>
      <c r="C40" s="42">
        <v>7</v>
      </c>
      <c r="D40" s="42">
        <v>41</v>
      </c>
      <c r="E40" s="69">
        <v>0.17069999999999999</v>
      </c>
      <c r="F40" s="44">
        <v>0.28000000000000003</v>
      </c>
      <c r="G40" s="45">
        <v>0.22</v>
      </c>
    </row>
    <row r="41" spans="1:7" ht="12.75" x14ac:dyDescent="0.2">
      <c r="A41" s="39">
        <v>560070</v>
      </c>
      <c r="B41" s="40" t="s">
        <v>25</v>
      </c>
      <c r="C41" s="42">
        <v>127</v>
      </c>
      <c r="D41" s="42">
        <v>148</v>
      </c>
      <c r="E41" s="69">
        <v>0.85809999999999997</v>
      </c>
      <c r="F41" s="44">
        <v>2.15</v>
      </c>
      <c r="G41" s="45">
        <v>1.61</v>
      </c>
    </row>
    <row r="42" spans="1:7" ht="12.75" x14ac:dyDescent="0.2">
      <c r="A42" s="39">
        <v>560071</v>
      </c>
      <c r="B42" s="40" t="s">
        <v>26</v>
      </c>
      <c r="C42" s="42">
        <v>15</v>
      </c>
      <c r="D42" s="42">
        <v>47</v>
      </c>
      <c r="E42" s="69">
        <v>0.31909999999999999</v>
      </c>
      <c r="F42" s="44">
        <v>0.69</v>
      </c>
      <c r="G42" s="45">
        <v>0.52</v>
      </c>
    </row>
    <row r="43" spans="1:7" ht="12.75" x14ac:dyDescent="0.2">
      <c r="A43" s="39">
        <v>560072</v>
      </c>
      <c r="B43" s="40" t="s">
        <v>27</v>
      </c>
      <c r="C43" s="42">
        <v>15</v>
      </c>
      <c r="D43" s="42">
        <v>43</v>
      </c>
      <c r="E43" s="69">
        <v>0.3488</v>
      </c>
      <c r="F43" s="44">
        <v>0.77</v>
      </c>
      <c r="G43" s="45">
        <v>0.61</v>
      </c>
    </row>
    <row r="44" spans="1:7" ht="12.75" x14ac:dyDescent="0.2">
      <c r="A44" s="39">
        <v>560073</v>
      </c>
      <c r="B44" s="40" t="s">
        <v>28</v>
      </c>
      <c r="C44" s="42">
        <v>29</v>
      </c>
      <c r="D44" s="42">
        <v>48</v>
      </c>
      <c r="E44" s="69">
        <v>0.60419999999999996</v>
      </c>
      <c r="F44" s="44">
        <v>1.46</v>
      </c>
      <c r="G44" s="45">
        <v>1.21</v>
      </c>
    </row>
    <row r="45" spans="1:7" ht="12.75" x14ac:dyDescent="0.2">
      <c r="A45" s="39">
        <v>560074</v>
      </c>
      <c r="B45" s="40" t="s">
        <v>29</v>
      </c>
      <c r="C45" s="42">
        <v>30</v>
      </c>
      <c r="D45" s="42">
        <v>64</v>
      </c>
      <c r="E45" s="69">
        <v>0.46879999999999999</v>
      </c>
      <c r="F45" s="44">
        <v>1.0900000000000001</v>
      </c>
      <c r="G45" s="45">
        <v>0.83</v>
      </c>
    </row>
    <row r="46" spans="1:7" ht="12.75" x14ac:dyDescent="0.2">
      <c r="A46" s="39">
        <v>560075</v>
      </c>
      <c r="B46" s="40" t="s">
        <v>30</v>
      </c>
      <c r="C46" s="42">
        <v>95</v>
      </c>
      <c r="D46" s="42">
        <v>128</v>
      </c>
      <c r="E46" s="69">
        <v>0.74219999999999997</v>
      </c>
      <c r="F46" s="44">
        <v>1.84</v>
      </c>
      <c r="G46" s="45">
        <v>1.42</v>
      </c>
    </row>
    <row r="47" spans="1:7" ht="12.75" x14ac:dyDescent="0.2">
      <c r="A47" s="39">
        <v>560076</v>
      </c>
      <c r="B47" s="40" t="s">
        <v>31</v>
      </c>
      <c r="C47" s="42">
        <v>8</v>
      </c>
      <c r="D47" s="42">
        <v>19</v>
      </c>
      <c r="E47" s="69">
        <v>0.42109999999999997</v>
      </c>
      <c r="F47" s="44">
        <v>0.97</v>
      </c>
      <c r="G47" s="45">
        <v>0.77</v>
      </c>
    </row>
    <row r="48" spans="1:7" ht="12.75" x14ac:dyDescent="0.2">
      <c r="A48" s="39">
        <v>560077</v>
      </c>
      <c r="B48" s="40" t="s">
        <v>32</v>
      </c>
      <c r="C48" s="42">
        <v>24</v>
      </c>
      <c r="D48" s="42">
        <v>41</v>
      </c>
      <c r="E48" s="69">
        <v>0.58540000000000003</v>
      </c>
      <c r="F48" s="44">
        <v>1.41</v>
      </c>
      <c r="G48" s="45">
        <v>1.17</v>
      </c>
    </row>
    <row r="49" spans="1:7" ht="12.75" x14ac:dyDescent="0.2">
      <c r="A49" s="39">
        <v>560078</v>
      </c>
      <c r="B49" s="40" t="s">
        <v>33</v>
      </c>
      <c r="C49" s="42">
        <v>27</v>
      </c>
      <c r="D49" s="42">
        <v>111</v>
      </c>
      <c r="E49" s="69">
        <v>0.2432</v>
      </c>
      <c r="F49" s="44">
        <v>0.48</v>
      </c>
      <c r="G49" s="45">
        <v>0.36</v>
      </c>
    </row>
    <row r="50" spans="1:7" ht="12.75" x14ac:dyDescent="0.2">
      <c r="A50" s="39">
        <v>560079</v>
      </c>
      <c r="B50" s="40" t="s">
        <v>34</v>
      </c>
      <c r="C50" s="42">
        <v>57</v>
      </c>
      <c r="D50" s="42">
        <v>120</v>
      </c>
      <c r="E50" s="69">
        <v>0.47499999999999998</v>
      </c>
      <c r="F50" s="44">
        <v>1.1100000000000001</v>
      </c>
      <c r="G50" s="45">
        <v>0.85</v>
      </c>
    </row>
    <row r="51" spans="1:7" ht="12.75" x14ac:dyDescent="0.2">
      <c r="A51" s="39">
        <v>560080</v>
      </c>
      <c r="B51" s="40" t="s">
        <v>35</v>
      </c>
      <c r="C51" s="42">
        <v>8</v>
      </c>
      <c r="D51" s="42">
        <v>56</v>
      </c>
      <c r="E51" s="69">
        <v>0.1429</v>
      </c>
      <c r="F51" s="44">
        <v>0.21</v>
      </c>
      <c r="G51" s="45">
        <v>0.16</v>
      </c>
    </row>
    <row r="52" spans="1:7" ht="12.75" x14ac:dyDescent="0.2">
      <c r="A52" s="39">
        <v>560081</v>
      </c>
      <c r="B52" s="40" t="s">
        <v>36</v>
      </c>
      <c r="C52" s="42">
        <v>24</v>
      </c>
      <c r="D52" s="42">
        <v>61</v>
      </c>
      <c r="E52" s="69">
        <v>0.39340000000000003</v>
      </c>
      <c r="F52" s="44">
        <v>0.89</v>
      </c>
      <c r="G52" s="45">
        <v>0.68</v>
      </c>
    </row>
    <row r="53" spans="1:7" ht="12.75" x14ac:dyDescent="0.2">
      <c r="A53" s="39">
        <v>560082</v>
      </c>
      <c r="B53" s="40" t="s">
        <v>37</v>
      </c>
      <c r="C53" s="42">
        <v>18</v>
      </c>
      <c r="D53" s="42">
        <v>42</v>
      </c>
      <c r="E53" s="69">
        <v>0.42859999999999998</v>
      </c>
      <c r="F53" s="44">
        <v>0.99</v>
      </c>
      <c r="G53" s="45">
        <v>0.79</v>
      </c>
    </row>
    <row r="54" spans="1:7" ht="12.75" x14ac:dyDescent="0.2">
      <c r="A54" s="39">
        <v>560083</v>
      </c>
      <c r="B54" s="40" t="s">
        <v>38</v>
      </c>
      <c r="C54" s="42">
        <v>24</v>
      </c>
      <c r="D54" s="42">
        <v>78</v>
      </c>
      <c r="E54" s="69">
        <v>0.30769999999999997</v>
      </c>
      <c r="F54" s="44">
        <v>0.66</v>
      </c>
      <c r="G54" s="45">
        <v>0.53</v>
      </c>
    </row>
    <row r="55" spans="1:7" ht="12.75" x14ac:dyDescent="0.2">
      <c r="A55" s="39">
        <v>560084</v>
      </c>
      <c r="B55" s="40" t="s">
        <v>39</v>
      </c>
      <c r="C55" s="42">
        <v>11</v>
      </c>
      <c r="D55" s="42">
        <v>49</v>
      </c>
      <c r="E55" s="69">
        <v>0.22450000000000001</v>
      </c>
      <c r="F55" s="44">
        <v>0.43</v>
      </c>
      <c r="G55" s="45">
        <v>0.32</v>
      </c>
    </row>
    <row r="56" spans="1:7" ht="25.5" x14ac:dyDescent="0.2">
      <c r="A56" s="39">
        <v>560085</v>
      </c>
      <c r="B56" s="40" t="s">
        <v>81</v>
      </c>
      <c r="C56" s="42">
        <v>0</v>
      </c>
      <c r="D56" s="42">
        <v>0</v>
      </c>
      <c r="E56" s="69">
        <v>0</v>
      </c>
      <c r="F56" s="44">
        <v>0</v>
      </c>
      <c r="G56" s="45">
        <v>0</v>
      </c>
    </row>
    <row r="57" spans="1:7" ht="25.5" x14ac:dyDescent="0.2">
      <c r="A57" s="39">
        <v>560086</v>
      </c>
      <c r="B57" s="40" t="s">
        <v>82</v>
      </c>
      <c r="C57" s="42">
        <v>14</v>
      </c>
      <c r="D57" s="42">
        <v>60</v>
      </c>
      <c r="E57" s="69">
        <v>0.23330000000000001</v>
      </c>
      <c r="F57" s="44">
        <v>0.45</v>
      </c>
      <c r="G57" s="45">
        <v>0.44</v>
      </c>
    </row>
    <row r="58" spans="1:7" ht="12.75" x14ac:dyDescent="0.2">
      <c r="A58" s="39">
        <v>560087</v>
      </c>
      <c r="B58" s="40" t="s">
        <v>83</v>
      </c>
      <c r="C58" s="42">
        <v>30</v>
      </c>
      <c r="D58" s="42">
        <v>75</v>
      </c>
      <c r="E58" s="69">
        <v>0.4</v>
      </c>
      <c r="F58" s="44">
        <v>0.91</v>
      </c>
      <c r="G58" s="45">
        <v>0.91</v>
      </c>
    </row>
    <row r="59" spans="1:7" ht="25.5" x14ac:dyDescent="0.2">
      <c r="A59" s="39">
        <v>560088</v>
      </c>
      <c r="B59" s="40" t="s">
        <v>84</v>
      </c>
      <c r="C59" s="42">
        <v>1</v>
      </c>
      <c r="D59" s="42">
        <v>15</v>
      </c>
      <c r="E59" s="69">
        <v>6.6699999999999995E-2</v>
      </c>
      <c r="F59" s="44">
        <v>0</v>
      </c>
      <c r="G59" s="45">
        <v>0</v>
      </c>
    </row>
    <row r="60" spans="1:7" ht="25.5" x14ac:dyDescent="0.2">
      <c r="A60" s="39">
        <v>560089</v>
      </c>
      <c r="B60" s="40" t="s">
        <v>85</v>
      </c>
      <c r="C60" s="42">
        <v>6</v>
      </c>
      <c r="D60" s="42">
        <v>15</v>
      </c>
      <c r="E60" s="69">
        <v>0.4</v>
      </c>
      <c r="F60" s="44">
        <v>0.91</v>
      </c>
      <c r="G60" s="45">
        <v>0.91</v>
      </c>
    </row>
    <row r="61" spans="1:7" ht="25.5" x14ac:dyDescent="0.2">
      <c r="A61" s="39">
        <v>560096</v>
      </c>
      <c r="B61" s="40" t="s">
        <v>86</v>
      </c>
      <c r="C61" s="42">
        <v>0</v>
      </c>
      <c r="D61" s="42">
        <v>0</v>
      </c>
      <c r="E61" s="69">
        <v>0</v>
      </c>
      <c r="F61" s="44">
        <v>0</v>
      </c>
      <c r="G61" s="45">
        <v>0</v>
      </c>
    </row>
    <row r="62" spans="1:7" ht="25.5" x14ac:dyDescent="0.2">
      <c r="A62" s="39">
        <v>560098</v>
      </c>
      <c r="B62" s="40" t="s">
        <v>87</v>
      </c>
      <c r="C62" s="42">
        <v>1</v>
      </c>
      <c r="D62" s="42">
        <v>3</v>
      </c>
      <c r="E62" s="69">
        <v>0.33329999999999999</v>
      </c>
      <c r="F62" s="44">
        <v>0.73</v>
      </c>
      <c r="G62" s="45">
        <v>0.73</v>
      </c>
    </row>
    <row r="63" spans="1:7" ht="25.5" x14ac:dyDescent="0.2">
      <c r="A63" s="39">
        <v>560099</v>
      </c>
      <c r="B63" s="40" t="s">
        <v>88</v>
      </c>
      <c r="C63" s="42">
        <v>0</v>
      </c>
      <c r="D63" s="42">
        <v>8</v>
      </c>
      <c r="E63" s="69">
        <v>0</v>
      </c>
      <c r="F63" s="44">
        <v>0</v>
      </c>
      <c r="G63" s="45">
        <v>0</v>
      </c>
    </row>
    <row r="64" spans="1:7" ht="12.75" x14ac:dyDescent="0.2">
      <c r="A64" s="39">
        <v>560205</v>
      </c>
      <c r="B64" s="52" t="s">
        <v>110</v>
      </c>
      <c r="C64" s="42">
        <v>0</v>
      </c>
      <c r="D64" s="42">
        <v>0</v>
      </c>
      <c r="E64" s="69">
        <v>0</v>
      </c>
      <c r="F64" s="44">
        <v>0</v>
      </c>
      <c r="G64" s="45">
        <v>0</v>
      </c>
    </row>
    <row r="65" spans="1:7" ht="38.25" x14ac:dyDescent="0.2">
      <c r="A65" s="39">
        <v>560206</v>
      </c>
      <c r="B65" s="40" t="s">
        <v>43</v>
      </c>
      <c r="C65" s="42">
        <v>65</v>
      </c>
      <c r="D65" s="42">
        <v>210</v>
      </c>
      <c r="E65" s="69">
        <v>0.3095</v>
      </c>
      <c r="F65" s="44">
        <v>0.66</v>
      </c>
      <c r="G65" s="45">
        <v>0.66</v>
      </c>
    </row>
    <row r="66" spans="1:7" ht="38.25" x14ac:dyDescent="0.2">
      <c r="A66" s="53">
        <v>560214</v>
      </c>
      <c r="B66" s="40" t="s">
        <v>44</v>
      </c>
      <c r="C66" s="42">
        <v>85</v>
      </c>
      <c r="D66" s="42">
        <v>269</v>
      </c>
      <c r="E66" s="69">
        <v>0.316</v>
      </c>
      <c r="F66" s="44">
        <v>0.68</v>
      </c>
      <c r="G66" s="45">
        <v>0.52</v>
      </c>
    </row>
    <row r="67" spans="1:7" ht="12.75" x14ac:dyDescent="0.2">
      <c r="A67" s="55"/>
      <c r="B67" s="56" t="s">
        <v>144</v>
      </c>
      <c r="C67" s="73">
        <v>2167</v>
      </c>
      <c r="D67" s="73">
        <v>4547</v>
      </c>
      <c r="E67" s="69">
        <v>0.47660000000000002</v>
      </c>
      <c r="F67" s="44"/>
      <c r="G67" s="45"/>
    </row>
  </sheetData>
  <mergeCells count="5">
    <mergeCell ref="E1:G1"/>
    <mergeCell ref="A2:G2"/>
    <mergeCell ref="A3:G3"/>
    <mergeCell ref="A4:A5"/>
    <mergeCell ref="B4:B5"/>
  </mergeCells>
  <pageMargins left="0.7" right="0.7" top="0.75" bottom="0.75" header="0.3" footer="0.3"/>
  <pageSetup paperSize="9" scale="82" orientation="portrait" r:id="rId1"/>
  <colBreaks count="1" manualBreakCount="1">
    <brk id="7" max="1048575" man="1"/>
  </col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8"/>
  <sheetViews>
    <sheetView view="pageBreakPreview" zoomScale="93" zoomScaleNormal="100" zoomScaleSheetLayoutView="93" workbookViewId="0">
      <pane xSplit="2" ySplit="5" topLeftCell="C9" activePane="bottomRight" state="frozen"/>
      <selection pane="topRight" activeCell="C1" sqref="C1"/>
      <selection pane="bottomLeft" activeCell="A6" sqref="A6"/>
      <selection pane="bottomRight" activeCell="L1" sqref="L1:O1"/>
    </sheetView>
  </sheetViews>
  <sheetFormatPr defaultRowHeight="11.25" x14ac:dyDescent="0.2"/>
  <cols>
    <col min="2" max="2" width="31.6640625" customWidth="1"/>
    <col min="5" max="5" width="13.33203125" customWidth="1"/>
    <col min="7" max="7" width="14.83203125" customWidth="1"/>
    <col min="8" max="8" width="10.83203125" customWidth="1"/>
    <col min="9" max="9" width="13.83203125" customWidth="1"/>
    <col min="10" max="10" width="12" customWidth="1"/>
    <col min="13" max="13" width="11" customWidth="1"/>
    <col min="15" max="15" width="15.33203125" customWidth="1"/>
    <col min="258" max="258" width="31.6640625" customWidth="1"/>
    <col min="261" max="261" width="13.33203125" customWidth="1"/>
    <col min="263" max="263" width="14.83203125" customWidth="1"/>
    <col min="265" max="265" width="13.83203125" customWidth="1"/>
    <col min="266" max="266" width="12" customWidth="1"/>
    <col min="271" max="271" width="15.33203125" customWidth="1"/>
    <col min="514" max="514" width="31.6640625" customWidth="1"/>
    <col min="517" max="517" width="13.33203125" customWidth="1"/>
    <col min="519" max="519" width="14.83203125" customWidth="1"/>
    <col min="521" max="521" width="13.83203125" customWidth="1"/>
    <col min="522" max="522" width="12" customWidth="1"/>
    <col min="527" max="527" width="15.33203125" customWidth="1"/>
    <col min="770" max="770" width="31.6640625" customWidth="1"/>
    <col min="773" max="773" width="13.33203125" customWidth="1"/>
    <col min="775" max="775" width="14.83203125" customWidth="1"/>
    <col min="777" max="777" width="13.83203125" customWidth="1"/>
    <col min="778" max="778" width="12" customWidth="1"/>
    <col min="783" max="783" width="15.33203125" customWidth="1"/>
    <col min="1026" max="1026" width="31.6640625" customWidth="1"/>
    <col min="1029" max="1029" width="13.33203125" customWidth="1"/>
    <col min="1031" max="1031" width="14.83203125" customWidth="1"/>
    <col min="1033" max="1033" width="13.83203125" customWidth="1"/>
    <col min="1034" max="1034" width="12" customWidth="1"/>
    <col min="1039" max="1039" width="15.33203125" customWidth="1"/>
    <col min="1282" max="1282" width="31.6640625" customWidth="1"/>
    <col min="1285" max="1285" width="13.33203125" customWidth="1"/>
    <col min="1287" max="1287" width="14.83203125" customWidth="1"/>
    <col min="1289" max="1289" width="13.83203125" customWidth="1"/>
    <col min="1290" max="1290" width="12" customWidth="1"/>
    <col min="1295" max="1295" width="15.33203125" customWidth="1"/>
    <col min="1538" max="1538" width="31.6640625" customWidth="1"/>
    <col min="1541" max="1541" width="13.33203125" customWidth="1"/>
    <col min="1543" max="1543" width="14.83203125" customWidth="1"/>
    <col min="1545" max="1545" width="13.83203125" customWidth="1"/>
    <col min="1546" max="1546" width="12" customWidth="1"/>
    <col min="1551" max="1551" width="15.33203125" customWidth="1"/>
    <col min="1794" max="1794" width="31.6640625" customWidth="1"/>
    <col min="1797" max="1797" width="13.33203125" customWidth="1"/>
    <col min="1799" max="1799" width="14.83203125" customWidth="1"/>
    <col min="1801" max="1801" width="13.83203125" customWidth="1"/>
    <col min="1802" max="1802" width="12" customWidth="1"/>
    <col min="1807" max="1807" width="15.33203125" customWidth="1"/>
    <col min="2050" max="2050" width="31.6640625" customWidth="1"/>
    <col min="2053" max="2053" width="13.33203125" customWidth="1"/>
    <col min="2055" max="2055" width="14.83203125" customWidth="1"/>
    <col min="2057" max="2057" width="13.83203125" customWidth="1"/>
    <col min="2058" max="2058" width="12" customWidth="1"/>
    <col min="2063" max="2063" width="15.33203125" customWidth="1"/>
    <col min="2306" max="2306" width="31.6640625" customWidth="1"/>
    <col min="2309" max="2309" width="13.33203125" customWidth="1"/>
    <col min="2311" max="2311" width="14.83203125" customWidth="1"/>
    <col min="2313" max="2313" width="13.83203125" customWidth="1"/>
    <col min="2314" max="2314" width="12" customWidth="1"/>
    <col min="2319" max="2319" width="15.33203125" customWidth="1"/>
    <col min="2562" max="2562" width="31.6640625" customWidth="1"/>
    <col min="2565" max="2565" width="13.33203125" customWidth="1"/>
    <col min="2567" max="2567" width="14.83203125" customWidth="1"/>
    <col min="2569" max="2569" width="13.83203125" customWidth="1"/>
    <col min="2570" max="2570" width="12" customWidth="1"/>
    <col min="2575" max="2575" width="15.33203125" customWidth="1"/>
    <col min="2818" max="2818" width="31.6640625" customWidth="1"/>
    <col min="2821" max="2821" width="13.33203125" customWidth="1"/>
    <col min="2823" max="2823" width="14.83203125" customWidth="1"/>
    <col min="2825" max="2825" width="13.83203125" customWidth="1"/>
    <col min="2826" max="2826" width="12" customWidth="1"/>
    <col min="2831" max="2831" width="15.33203125" customWidth="1"/>
    <col min="3074" max="3074" width="31.6640625" customWidth="1"/>
    <col min="3077" max="3077" width="13.33203125" customWidth="1"/>
    <col min="3079" max="3079" width="14.83203125" customWidth="1"/>
    <col min="3081" max="3081" width="13.83203125" customWidth="1"/>
    <col min="3082" max="3082" width="12" customWidth="1"/>
    <col min="3087" max="3087" width="15.33203125" customWidth="1"/>
    <col min="3330" max="3330" width="31.6640625" customWidth="1"/>
    <col min="3333" max="3333" width="13.33203125" customWidth="1"/>
    <col min="3335" max="3335" width="14.83203125" customWidth="1"/>
    <col min="3337" max="3337" width="13.83203125" customWidth="1"/>
    <col min="3338" max="3338" width="12" customWidth="1"/>
    <col min="3343" max="3343" width="15.33203125" customWidth="1"/>
    <col min="3586" max="3586" width="31.6640625" customWidth="1"/>
    <col min="3589" max="3589" width="13.33203125" customWidth="1"/>
    <col min="3591" max="3591" width="14.83203125" customWidth="1"/>
    <col min="3593" max="3593" width="13.83203125" customWidth="1"/>
    <col min="3594" max="3594" width="12" customWidth="1"/>
    <col min="3599" max="3599" width="15.33203125" customWidth="1"/>
    <col min="3842" max="3842" width="31.6640625" customWidth="1"/>
    <col min="3845" max="3845" width="13.33203125" customWidth="1"/>
    <col min="3847" max="3847" width="14.83203125" customWidth="1"/>
    <col min="3849" max="3849" width="13.83203125" customWidth="1"/>
    <col min="3850" max="3850" width="12" customWidth="1"/>
    <col min="3855" max="3855" width="15.33203125" customWidth="1"/>
    <col min="4098" max="4098" width="31.6640625" customWidth="1"/>
    <col min="4101" max="4101" width="13.33203125" customWidth="1"/>
    <col min="4103" max="4103" width="14.83203125" customWidth="1"/>
    <col min="4105" max="4105" width="13.83203125" customWidth="1"/>
    <col min="4106" max="4106" width="12" customWidth="1"/>
    <col min="4111" max="4111" width="15.33203125" customWidth="1"/>
    <col min="4354" max="4354" width="31.6640625" customWidth="1"/>
    <col min="4357" max="4357" width="13.33203125" customWidth="1"/>
    <col min="4359" max="4359" width="14.83203125" customWidth="1"/>
    <col min="4361" max="4361" width="13.83203125" customWidth="1"/>
    <col min="4362" max="4362" width="12" customWidth="1"/>
    <col min="4367" max="4367" width="15.33203125" customWidth="1"/>
    <col min="4610" max="4610" width="31.6640625" customWidth="1"/>
    <col min="4613" max="4613" width="13.33203125" customWidth="1"/>
    <col min="4615" max="4615" width="14.83203125" customWidth="1"/>
    <col min="4617" max="4617" width="13.83203125" customWidth="1"/>
    <col min="4618" max="4618" width="12" customWidth="1"/>
    <col min="4623" max="4623" width="15.33203125" customWidth="1"/>
    <col min="4866" max="4866" width="31.6640625" customWidth="1"/>
    <col min="4869" max="4869" width="13.33203125" customWidth="1"/>
    <col min="4871" max="4871" width="14.83203125" customWidth="1"/>
    <col min="4873" max="4873" width="13.83203125" customWidth="1"/>
    <col min="4874" max="4874" width="12" customWidth="1"/>
    <col min="4879" max="4879" width="15.33203125" customWidth="1"/>
    <col min="5122" max="5122" width="31.6640625" customWidth="1"/>
    <col min="5125" max="5125" width="13.33203125" customWidth="1"/>
    <col min="5127" max="5127" width="14.83203125" customWidth="1"/>
    <col min="5129" max="5129" width="13.83203125" customWidth="1"/>
    <col min="5130" max="5130" width="12" customWidth="1"/>
    <col min="5135" max="5135" width="15.33203125" customWidth="1"/>
    <col min="5378" max="5378" width="31.6640625" customWidth="1"/>
    <col min="5381" max="5381" width="13.33203125" customWidth="1"/>
    <col min="5383" max="5383" width="14.83203125" customWidth="1"/>
    <col min="5385" max="5385" width="13.83203125" customWidth="1"/>
    <col min="5386" max="5386" width="12" customWidth="1"/>
    <col min="5391" max="5391" width="15.33203125" customWidth="1"/>
    <col min="5634" max="5634" width="31.6640625" customWidth="1"/>
    <col min="5637" max="5637" width="13.33203125" customWidth="1"/>
    <col min="5639" max="5639" width="14.83203125" customWidth="1"/>
    <col min="5641" max="5641" width="13.83203125" customWidth="1"/>
    <col min="5642" max="5642" width="12" customWidth="1"/>
    <col min="5647" max="5647" width="15.33203125" customWidth="1"/>
    <col min="5890" max="5890" width="31.6640625" customWidth="1"/>
    <col min="5893" max="5893" width="13.33203125" customWidth="1"/>
    <col min="5895" max="5895" width="14.83203125" customWidth="1"/>
    <col min="5897" max="5897" width="13.83203125" customWidth="1"/>
    <col min="5898" max="5898" width="12" customWidth="1"/>
    <col min="5903" max="5903" width="15.33203125" customWidth="1"/>
    <col min="6146" max="6146" width="31.6640625" customWidth="1"/>
    <col min="6149" max="6149" width="13.33203125" customWidth="1"/>
    <col min="6151" max="6151" width="14.83203125" customWidth="1"/>
    <col min="6153" max="6153" width="13.83203125" customWidth="1"/>
    <col min="6154" max="6154" width="12" customWidth="1"/>
    <col min="6159" max="6159" width="15.33203125" customWidth="1"/>
    <col min="6402" max="6402" width="31.6640625" customWidth="1"/>
    <col min="6405" max="6405" width="13.33203125" customWidth="1"/>
    <col min="6407" max="6407" width="14.83203125" customWidth="1"/>
    <col min="6409" max="6409" width="13.83203125" customWidth="1"/>
    <col min="6410" max="6410" width="12" customWidth="1"/>
    <col min="6415" max="6415" width="15.33203125" customWidth="1"/>
    <col min="6658" max="6658" width="31.6640625" customWidth="1"/>
    <col min="6661" max="6661" width="13.33203125" customWidth="1"/>
    <col min="6663" max="6663" width="14.83203125" customWidth="1"/>
    <col min="6665" max="6665" width="13.83203125" customWidth="1"/>
    <col min="6666" max="6666" width="12" customWidth="1"/>
    <col min="6671" max="6671" width="15.33203125" customWidth="1"/>
    <col min="6914" max="6914" width="31.6640625" customWidth="1"/>
    <col min="6917" max="6917" width="13.33203125" customWidth="1"/>
    <col min="6919" max="6919" width="14.83203125" customWidth="1"/>
    <col min="6921" max="6921" width="13.83203125" customWidth="1"/>
    <col min="6922" max="6922" width="12" customWidth="1"/>
    <col min="6927" max="6927" width="15.33203125" customWidth="1"/>
    <col min="7170" max="7170" width="31.6640625" customWidth="1"/>
    <col min="7173" max="7173" width="13.33203125" customWidth="1"/>
    <col min="7175" max="7175" width="14.83203125" customWidth="1"/>
    <col min="7177" max="7177" width="13.83203125" customWidth="1"/>
    <col min="7178" max="7178" width="12" customWidth="1"/>
    <col min="7183" max="7183" width="15.33203125" customWidth="1"/>
    <col min="7426" max="7426" width="31.6640625" customWidth="1"/>
    <col min="7429" max="7429" width="13.33203125" customWidth="1"/>
    <col min="7431" max="7431" width="14.83203125" customWidth="1"/>
    <col min="7433" max="7433" width="13.83203125" customWidth="1"/>
    <col min="7434" max="7434" width="12" customWidth="1"/>
    <col min="7439" max="7439" width="15.33203125" customWidth="1"/>
    <col min="7682" max="7682" width="31.6640625" customWidth="1"/>
    <col min="7685" max="7685" width="13.33203125" customWidth="1"/>
    <col min="7687" max="7687" width="14.83203125" customWidth="1"/>
    <col min="7689" max="7689" width="13.83203125" customWidth="1"/>
    <col min="7690" max="7690" width="12" customWidth="1"/>
    <col min="7695" max="7695" width="15.33203125" customWidth="1"/>
    <col min="7938" max="7938" width="31.6640625" customWidth="1"/>
    <col min="7941" max="7941" width="13.33203125" customWidth="1"/>
    <col min="7943" max="7943" width="14.83203125" customWidth="1"/>
    <col min="7945" max="7945" width="13.83203125" customWidth="1"/>
    <col min="7946" max="7946" width="12" customWidth="1"/>
    <col min="7951" max="7951" width="15.33203125" customWidth="1"/>
    <col min="8194" max="8194" width="31.6640625" customWidth="1"/>
    <col min="8197" max="8197" width="13.33203125" customWidth="1"/>
    <col min="8199" max="8199" width="14.83203125" customWidth="1"/>
    <col min="8201" max="8201" width="13.83203125" customWidth="1"/>
    <col min="8202" max="8202" width="12" customWidth="1"/>
    <col min="8207" max="8207" width="15.33203125" customWidth="1"/>
    <col min="8450" max="8450" width="31.6640625" customWidth="1"/>
    <col min="8453" max="8453" width="13.33203125" customWidth="1"/>
    <col min="8455" max="8455" width="14.83203125" customWidth="1"/>
    <col min="8457" max="8457" width="13.83203125" customWidth="1"/>
    <col min="8458" max="8458" width="12" customWidth="1"/>
    <col min="8463" max="8463" width="15.33203125" customWidth="1"/>
    <col min="8706" max="8706" width="31.6640625" customWidth="1"/>
    <col min="8709" max="8709" width="13.33203125" customWidth="1"/>
    <col min="8711" max="8711" width="14.83203125" customWidth="1"/>
    <col min="8713" max="8713" width="13.83203125" customWidth="1"/>
    <col min="8714" max="8714" width="12" customWidth="1"/>
    <col min="8719" max="8719" width="15.33203125" customWidth="1"/>
    <col min="8962" max="8962" width="31.6640625" customWidth="1"/>
    <col min="8965" max="8965" width="13.33203125" customWidth="1"/>
    <col min="8967" max="8967" width="14.83203125" customWidth="1"/>
    <col min="8969" max="8969" width="13.83203125" customWidth="1"/>
    <col min="8970" max="8970" width="12" customWidth="1"/>
    <col min="8975" max="8975" width="15.33203125" customWidth="1"/>
    <col min="9218" max="9218" width="31.6640625" customWidth="1"/>
    <col min="9221" max="9221" width="13.33203125" customWidth="1"/>
    <col min="9223" max="9223" width="14.83203125" customWidth="1"/>
    <col min="9225" max="9225" width="13.83203125" customWidth="1"/>
    <col min="9226" max="9226" width="12" customWidth="1"/>
    <col min="9231" max="9231" width="15.33203125" customWidth="1"/>
    <col min="9474" max="9474" width="31.6640625" customWidth="1"/>
    <col min="9477" max="9477" width="13.33203125" customWidth="1"/>
    <col min="9479" max="9479" width="14.83203125" customWidth="1"/>
    <col min="9481" max="9481" width="13.83203125" customWidth="1"/>
    <col min="9482" max="9482" width="12" customWidth="1"/>
    <col min="9487" max="9487" width="15.33203125" customWidth="1"/>
    <col min="9730" max="9730" width="31.6640625" customWidth="1"/>
    <col min="9733" max="9733" width="13.33203125" customWidth="1"/>
    <col min="9735" max="9735" width="14.83203125" customWidth="1"/>
    <col min="9737" max="9737" width="13.83203125" customWidth="1"/>
    <col min="9738" max="9738" width="12" customWidth="1"/>
    <col min="9743" max="9743" width="15.33203125" customWidth="1"/>
    <col min="9986" max="9986" width="31.6640625" customWidth="1"/>
    <col min="9989" max="9989" width="13.33203125" customWidth="1"/>
    <col min="9991" max="9991" width="14.83203125" customWidth="1"/>
    <col min="9993" max="9993" width="13.83203125" customWidth="1"/>
    <col min="9994" max="9994" width="12" customWidth="1"/>
    <col min="9999" max="9999" width="15.33203125" customWidth="1"/>
    <col min="10242" max="10242" width="31.6640625" customWidth="1"/>
    <col min="10245" max="10245" width="13.33203125" customWidth="1"/>
    <col min="10247" max="10247" width="14.83203125" customWidth="1"/>
    <col min="10249" max="10249" width="13.83203125" customWidth="1"/>
    <col min="10250" max="10250" width="12" customWidth="1"/>
    <col min="10255" max="10255" width="15.33203125" customWidth="1"/>
    <col min="10498" max="10498" width="31.6640625" customWidth="1"/>
    <col min="10501" max="10501" width="13.33203125" customWidth="1"/>
    <col min="10503" max="10503" width="14.83203125" customWidth="1"/>
    <col min="10505" max="10505" width="13.83203125" customWidth="1"/>
    <col min="10506" max="10506" width="12" customWidth="1"/>
    <col min="10511" max="10511" width="15.33203125" customWidth="1"/>
    <col min="10754" max="10754" width="31.6640625" customWidth="1"/>
    <col min="10757" max="10757" width="13.33203125" customWidth="1"/>
    <col min="10759" max="10759" width="14.83203125" customWidth="1"/>
    <col min="10761" max="10761" width="13.83203125" customWidth="1"/>
    <col min="10762" max="10762" width="12" customWidth="1"/>
    <col min="10767" max="10767" width="15.33203125" customWidth="1"/>
    <col min="11010" max="11010" width="31.6640625" customWidth="1"/>
    <col min="11013" max="11013" width="13.33203125" customWidth="1"/>
    <col min="11015" max="11015" width="14.83203125" customWidth="1"/>
    <col min="11017" max="11017" width="13.83203125" customWidth="1"/>
    <col min="11018" max="11018" width="12" customWidth="1"/>
    <col min="11023" max="11023" width="15.33203125" customWidth="1"/>
    <col min="11266" max="11266" width="31.6640625" customWidth="1"/>
    <col min="11269" max="11269" width="13.33203125" customWidth="1"/>
    <col min="11271" max="11271" width="14.83203125" customWidth="1"/>
    <col min="11273" max="11273" width="13.83203125" customWidth="1"/>
    <col min="11274" max="11274" width="12" customWidth="1"/>
    <col min="11279" max="11279" width="15.33203125" customWidth="1"/>
    <col min="11522" max="11522" width="31.6640625" customWidth="1"/>
    <col min="11525" max="11525" width="13.33203125" customWidth="1"/>
    <col min="11527" max="11527" width="14.83203125" customWidth="1"/>
    <col min="11529" max="11529" width="13.83203125" customWidth="1"/>
    <col min="11530" max="11530" width="12" customWidth="1"/>
    <col min="11535" max="11535" width="15.33203125" customWidth="1"/>
    <col min="11778" max="11778" width="31.6640625" customWidth="1"/>
    <col min="11781" max="11781" width="13.33203125" customWidth="1"/>
    <col min="11783" max="11783" width="14.83203125" customWidth="1"/>
    <col min="11785" max="11785" width="13.83203125" customWidth="1"/>
    <col min="11786" max="11786" width="12" customWidth="1"/>
    <col min="11791" max="11791" width="15.33203125" customWidth="1"/>
    <col min="12034" max="12034" width="31.6640625" customWidth="1"/>
    <col min="12037" max="12037" width="13.33203125" customWidth="1"/>
    <col min="12039" max="12039" width="14.83203125" customWidth="1"/>
    <col min="12041" max="12041" width="13.83203125" customWidth="1"/>
    <col min="12042" max="12042" width="12" customWidth="1"/>
    <col min="12047" max="12047" width="15.33203125" customWidth="1"/>
    <col min="12290" max="12290" width="31.6640625" customWidth="1"/>
    <col min="12293" max="12293" width="13.33203125" customWidth="1"/>
    <col min="12295" max="12295" width="14.83203125" customWidth="1"/>
    <col min="12297" max="12297" width="13.83203125" customWidth="1"/>
    <col min="12298" max="12298" width="12" customWidth="1"/>
    <col min="12303" max="12303" width="15.33203125" customWidth="1"/>
    <col min="12546" max="12546" width="31.6640625" customWidth="1"/>
    <col min="12549" max="12549" width="13.33203125" customWidth="1"/>
    <col min="12551" max="12551" width="14.83203125" customWidth="1"/>
    <col min="12553" max="12553" width="13.83203125" customWidth="1"/>
    <col min="12554" max="12554" width="12" customWidth="1"/>
    <col min="12559" max="12559" width="15.33203125" customWidth="1"/>
    <col min="12802" max="12802" width="31.6640625" customWidth="1"/>
    <col min="12805" max="12805" width="13.33203125" customWidth="1"/>
    <col min="12807" max="12807" width="14.83203125" customWidth="1"/>
    <col min="12809" max="12809" width="13.83203125" customWidth="1"/>
    <col min="12810" max="12810" width="12" customWidth="1"/>
    <col min="12815" max="12815" width="15.33203125" customWidth="1"/>
    <col min="13058" max="13058" width="31.6640625" customWidth="1"/>
    <col min="13061" max="13061" width="13.33203125" customWidth="1"/>
    <col min="13063" max="13063" width="14.83203125" customWidth="1"/>
    <col min="13065" max="13065" width="13.83203125" customWidth="1"/>
    <col min="13066" max="13066" width="12" customWidth="1"/>
    <col min="13071" max="13071" width="15.33203125" customWidth="1"/>
    <col min="13314" max="13314" width="31.6640625" customWidth="1"/>
    <col min="13317" max="13317" width="13.33203125" customWidth="1"/>
    <col min="13319" max="13319" width="14.83203125" customWidth="1"/>
    <col min="13321" max="13321" width="13.83203125" customWidth="1"/>
    <col min="13322" max="13322" width="12" customWidth="1"/>
    <col min="13327" max="13327" width="15.33203125" customWidth="1"/>
    <col min="13570" max="13570" width="31.6640625" customWidth="1"/>
    <col min="13573" max="13573" width="13.33203125" customWidth="1"/>
    <col min="13575" max="13575" width="14.83203125" customWidth="1"/>
    <col min="13577" max="13577" width="13.83203125" customWidth="1"/>
    <col min="13578" max="13578" width="12" customWidth="1"/>
    <col min="13583" max="13583" width="15.33203125" customWidth="1"/>
    <col min="13826" max="13826" width="31.6640625" customWidth="1"/>
    <col min="13829" max="13829" width="13.33203125" customWidth="1"/>
    <col min="13831" max="13831" width="14.83203125" customWidth="1"/>
    <col min="13833" max="13833" width="13.83203125" customWidth="1"/>
    <col min="13834" max="13834" width="12" customWidth="1"/>
    <col min="13839" max="13839" width="15.33203125" customWidth="1"/>
    <col min="14082" max="14082" width="31.6640625" customWidth="1"/>
    <col min="14085" max="14085" width="13.33203125" customWidth="1"/>
    <col min="14087" max="14087" width="14.83203125" customWidth="1"/>
    <col min="14089" max="14089" width="13.83203125" customWidth="1"/>
    <col min="14090" max="14090" width="12" customWidth="1"/>
    <col min="14095" max="14095" width="15.33203125" customWidth="1"/>
    <col min="14338" max="14338" width="31.6640625" customWidth="1"/>
    <col min="14341" max="14341" width="13.33203125" customWidth="1"/>
    <col min="14343" max="14343" width="14.83203125" customWidth="1"/>
    <col min="14345" max="14345" width="13.83203125" customWidth="1"/>
    <col min="14346" max="14346" width="12" customWidth="1"/>
    <col min="14351" max="14351" width="15.33203125" customWidth="1"/>
    <col min="14594" max="14594" width="31.6640625" customWidth="1"/>
    <col min="14597" max="14597" width="13.33203125" customWidth="1"/>
    <col min="14599" max="14599" width="14.83203125" customWidth="1"/>
    <col min="14601" max="14601" width="13.83203125" customWidth="1"/>
    <col min="14602" max="14602" width="12" customWidth="1"/>
    <col min="14607" max="14607" width="15.33203125" customWidth="1"/>
    <col min="14850" max="14850" width="31.6640625" customWidth="1"/>
    <col min="14853" max="14853" width="13.33203125" customWidth="1"/>
    <col min="14855" max="14855" width="14.83203125" customWidth="1"/>
    <col min="14857" max="14857" width="13.83203125" customWidth="1"/>
    <col min="14858" max="14858" width="12" customWidth="1"/>
    <col min="14863" max="14863" width="15.33203125" customWidth="1"/>
    <col min="15106" max="15106" width="31.6640625" customWidth="1"/>
    <col min="15109" max="15109" width="13.33203125" customWidth="1"/>
    <col min="15111" max="15111" width="14.83203125" customWidth="1"/>
    <col min="15113" max="15113" width="13.83203125" customWidth="1"/>
    <col min="15114" max="15114" width="12" customWidth="1"/>
    <col min="15119" max="15119" width="15.33203125" customWidth="1"/>
    <col min="15362" max="15362" width="31.6640625" customWidth="1"/>
    <col min="15365" max="15365" width="13.33203125" customWidth="1"/>
    <col min="15367" max="15367" width="14.83203125" customWidth="1"/>
    <col min="15369" max="15369" width="13.83203125" customWidth="1"/>
    <col min="15370" max="15370" width="12" customWidth="1"/>
    <col min="15375" max="15375" width="15.33203125" customWidth="1"/>
    <col min="15618" max="15618" width="31.6640625" customWidth="1"/>
    <col min="15621" max="15621" width="13.33203125" customWidth="1"/>
    <col min="15623" max="15623" width="14.83203125" customWidth="1"/>
    <col min="15625" max="15625" width="13.83203125" customWidth="1"/>
    <col min="15626" max="15626" width="12" customWidth="1"/>
    <col min="15631" max="15631" width="15.33203125" customWidth="1"/>
    <col min="15874" max="15874" width="31.6640625" customWidth="1"/>
    <col min="15877" max="15877" width="13.33203125" customWidth="1"/>
    <col min="15879" max="15879" width="14.83203125" customWidth="1"/>
    <col min="15881" max="15881" width="13.83203125" customWidth="1"/>
    <col min="15882" max="15882" width="12" customWidth="1"/>
    <col min="15887" max="15887" width="15.33203125" customWidth="1"/>
    <col min="16130" max="16130" width="31.6640625" customWidth="1"/>
    <col min="16133" max="16133" width="13.33203125" customWidth="1"/>
    <col min="16135" max="16135" width="14.83203125" customWidth="1"/>
    <col min="16137" max="16137" width="13.83203125" customWidth="1"/>
    <col min="16138" max="16138" width="12" customWidth="1"/>
    <col min="16143" max="16143" width="15.33203125" customWidth="1"/>
  </cols>
  <sheetData>
    <row r="1" spans="1:15" ht="43.5" customHeight="1" x14ac:dyDescent="0.2">
      <c r="A1" s="76"/>
      <c r="B1" s="37"/>
      <c r="C1" s="37"/>
      <c r="D1" s="37"/>
      <c r="E1" s="37"/>
      <c r="F1" s="37"/>
      <c r="G1" s="33"/>
      <c r="H1" s="106"/>
      <c r="I1" s="33"/>
      <c r="J1" s="33"/>
      <c r="K1" s="37"/>
      <c r="L1" s="458" t="s">
        <v>379</v>
      </c>
      <c r="M1" s="458"/>
      <c r="N1" s="458"/>
      <c r="O1" s="458"/>
    </row>
    <row r="2" spans="1:15" s="4" customFormat="1" ht="22.15" customHeight="1" x14ac:dyDescent="0.2">
      <c r="A2" s="473" t="s">
        <v>150</v>
      </c>
      <c r="B2" s="473"/>
      <c r="C2" s="473"/>
      <c r="D2" s="473"/>
      <c r="E2" s="473"/>
      <c r="F2" s="473"/>
      <c r="G2" s="473"/>
      <c r="H2" s="473"/>
      <c r="I2" s="473"/>
      <c r="J2" s="473"/>
      <c r="K2" s="473"/>
      <c r="L2" s="473"/>
      <c r="M2" s="473"/>
      <c r="N2" s="473"/>
      <c r="O2" s="473"/>
    </row>
    <row r="3" spans="1:15" s="107" customFormat="1" ht="44.25" customHeight="1" x14ac:dyDescent="0.2">
      <c r="A3" s="489" t="s">
        <v>151</v>
      </c>
      <c r="B3" s="489"/>
      <c r="C3" s="489"/>
      <c r="D3" s="489"/>
      <c r="E3" s="489"/>
      <c r="F3" s="489"/>
      <c r="G3" s="489"/>
      <c r="H3" s="489"/>
      <c r="I3" s="489"/>
      <c r="J3" s="489"/>
      <c r="K3" s="489"/>
      <c r="L3" s="489"/>
      <c r="M3" s="489"/>
      <c r="N3" s="489"/>
      <c r="O3" s="489"/>
    </row>
    <row r="4" spans="1:15" s="30" customFormat="1" ht="58.5" customHeight="1" x14ac:dyDescent="0.2">
      <c r="A4" s="485" t="s">
        <v>0</v>
      </c>
      <c r="B4" s="485" t="s">
        <v>113</v>
      </c>
      <c r="C4" s="490" t="s">
        <v>152</v>
      </c>
      <c r="D4" s="491"/>
      <c r="E4" s="492" t="s">
        <v>115</v>
      </c>
      <c r="F4" s="493"/>
      <c r="G4" s="494" t="s">
        <v>153</v>
      </c>
      <c r="H4" s="495"/>
      <c r="I4" s="496" t="s">
        <v>154</v>
      </c>
      <c r="J4" s="497"/>
      <c r="K4" s="498" t="s">
        <v>118</v>
      </c>
      <c r="L4" s="499"/>
      <c r="M4" s="487" t="s">
        <v>119</v>
      </c>
      <c r="N4" s="488"/>
      <c r="O4" s="167" t="s">
        <v>143</v>
      </c>
    </row>
    <row r="5" spans="1:15" s="30" customFormat="1" ht="19.5" customHeight="1" x14ac:dyDescent="0.2">
      <c r="A5" s="486"/>
      <c r="B5" s="486"/>
      <c r="C5" s="168" t="s">
        <v>121</v>
      </c>
      <c r="D5" s="168" t="s">
        <v>122</v>
      </c>
      <c r="E5" s="168" t="s">
        <v>121</v>
      </c>
      <c r="F5" s="168" t="s">
        <v>122</v>
      </c>
      <c r="G5" s="168" t="s">
        <v>121</v>
      </c>
      <c r="H5" s="168" t="s">
        <v>122</v>
      </c>
      <c r="I5" s="168" t="s">
        <v>121</v>
      </c>
      <c r="J5" s="168" t="s">
        <v>122</v>
      </c>
      <c r="K5" s="168" t="s">
        <v>121</v>
      </c>
      <c r="L5" s="168" t="s">
        <v>122</v>
      </c>
      <c r="M5" s="169" t="s">
        <v>121</v>
      </c>
      <c r="N5" s="170" t="s">
        <v>122</v>
      </c>
      <c r="O5" s="171" t="s">
        <v>123</v>
      </c>
    </row>
    <row r="6" spans="1:15" ht="25.5" x14ac:dyDescent="0.2">
      <c r="A6" s="39">
        <v>560002</v>
      </c>
      <c r="B6" s="40" t="s">
        <v>56</v>
      </c>
      <c r="C6" s="42">
        <v>1924</v>
      </c>
      <c r="D6" s="42">
        <v>0</v>
      </c>
      <c r="E6" s="42">
        <v>17173</v>
      </c>
      <c r="F6" s="42">
        <v>0</v>
      </c>
      <c r="G6" s="69">
        <v>0.112</v>
      </c>
      <c r="H6" s="69">
        <v>0</v>
      </c>
      <c r="I6" s="44">
        <v>2.48</v>
      </c>
      <c r="J6" s="70">
        <v>0</v>
      </c>
      <c r="K6" s="45">
        <v>2.48</v>
      </c>
      <c r="L6" s="45">
        <v>0</v>
      </c>
      <c r="M6" s="103"/>
      <c r="N6" s="71"/>
      <c r="O6" s="48">
        <v>2.48</v>
      </c>
    </row>
    <row r="7" spans="1:15" ht="25.5" x14ac:dyDescent="0.2">
      <c r="A7" s="39">
        <v>560014</v>
      </c>
      <c r="B7" s="40" t="s">
        <v>67</v>
      </c>
      <c r="C7" s="42">
        <v>203</v>
      </c>
      <c r="D7" s="42">
        <v>4</v>
      </c>
      <c r="E7" s="42">
        <v>4575</v>
      </c>
      <c r="F7" s="42">
        <v>186</v>
      </c>
      <c r="G7" s="69">
        <v>4.4400000000000002E-2</v>
      </c>
      <c r="H7" s="69">
        <v>2.1499999999999998E-2</v>
      </c>
      <c r="I7" s="44">
        <v>2.5</v>
      </c>
      <c r="J7" s="70">
        <v>2.5</v>
      </c>
      <c r="K7" s="45">
        <v>2.4</v>
      </c>
      <c r="L7" s="45">
        <v>0.1</v>
      </c>
      <c r="M7" s="103"/>
      <c r="N7" s="71"/>
      <c r="O7" s="48">
        <v>2.5</v>
      </c>
    </row>
    <row r="8" spans="1:15" ht="12.75" x14ac:dyDescent="0.2">
      <c r="A8" s="39">
        <v>560017</v>
      </c>
      <c r="B8" s="40" t="s">
        <v>68</v>
      </c>
      <c r="C8" s="42">
        <v>7713</v>
      </c>
      <c r="D8" s="42">
        <v>1</v>
      </c>
      <c r="E8" s="42">
        <v>77712</v>
      </c>
      <c r="F8" s="42">
        <v>3</v>
      </c>
      <c r="G8" s="69">
        <v>9.9299999999999999E-2</v>
      </c>
      <c r="H8" s="69">
        <v>0.33329999999999999</v>
      </c>
      <c r="I8" s="44">
        <v>2.5</v>
      </c>
      <c r="J8" s="70">
        <v>0</v>
      </c>
      <c r="K8" s="45">
        <v>2.5</v>
      </c>
      <c r="L8" s="45">
        <v>0</v>
      </c>
      <c r="M8" s="103"/>
      <c r="N8" s="71"/>
      <c r="O8" s="48">
        <v>2.5</v>
      </c>
    </row>
    <row r="9" spans="1:15" ht="12.75" x14ac:dyDescent="0.2">
      <c r="A9" s="39">
        <v>560019</v>
      </c>
      <c r="B9" s="40" t="s">
        <v>69</v>
      </c>
      <c r="C9" s="42">
        <v>7629</v>
      </c>
      <c r="D9" s="42">
        <v>290</v>
      </c>
      <c r="E9" s="42">
        <v>88197</v>
      </c>
      <c r="F9" s="42">
        <v>3449</v>
      </c>
      <c r="G9" s="69">
        <v>8.6499999999999994E-2</v>
      </c>
      <c r="H9" s="69">
        <v>8.4099999999999994E-2</v>
      </c>
      <c r="I9" s="44">
        <v>2.5</v>
      </c>
      <c r="J9" s="70">
        <v>2.5</v>
      </c>
      <c r="K9" s="45">
        <v>2.4</v>
      </c>
      <c r="L9" s="45">
        <v>0.1</v>
      </c>
      <c r="M9" s="103"/>
      <c r="N9" s="71"/>
      <c r="O9" s="48">
        <v>2.5</v>
      </c>
    </row>
    <row r="10" spans="1:15" ht="12.75" x14ac:dyDescent="0.2">
      <c r="A10" s="39">
        <v>560021</v>
      </c>
      <c r="B10" s="40" t="s">
        <v>70</v>
      </c>
      <c r="C10" s="42">
        <v>4971</v>
      </c>
      <c r="D10" s="42">
        <v>4043</v>
      </c>
      <c r="E10" s="42">
        <v>55956</v>
      </c>
      <c r="F10" s="42">
        <v>38441</v>
      </c>
      <c r="G10" s="69">
        <v>8.8800000000000004E-2</v>
      </c>
      <c r="H10" s="69">
        <v>0.1052</v>
      </c>
      <c r="I10" s="44">
        <v>2.5</v>
      </c>
      <c r="J10" s="70">
        <v>2.5</v>
      </c>
      <c r="K10" s="45">
        <v>1.48</v>
      </c>
      <c r="L10" s="45">
        <v>1.03</v>
      </c>
      <c r="M10" s="103"/>
      <c r="N10" s="71"/>
      <c r="O10" s="48">
        <v>2.5</v>
      </c>
    </row>
    <row r="11" spans="1:15" ht="12.75" x14ac:dyDescent="0.2">
      <c r="A11" s="39">
        <v>560022</v>
      </c>
      <c r="B11" s="40" t="s">
        <v>71</v>
      </c>
      <c r="C11" s="42">
        <v>6216</v>
      </c>
      <c r="D11" s="42">
        <v>3154</v>
      </c>
      <c r="E11" s="42">
        <v>67126</v>
      </c>
      <c r="F11" s="42">
        <v>23908</v>
      </c>
      <c r="G11" s="69">
        <v>9.2600000000000002E-2</v>
      </c>
      <c r="H11" s="69">
        <v>0.13189999999999999</v>
      </c>
      <c r="I11" s="44">
        <v>2.5</v>
      </c>
      <c r="J11" s="70">
        <v>2.34</v>
      </c>
      <c r="K11" s="45">
        <v>1.85</v>
      </c>
      <c r="L11" s="45">
        <v>0.61</v>
      </c>
      <c r="M11" s="103"/>
      <c r="N11" s="71"/>
      <c r="O11" s="48">
        <v>2.46</v>
      </c>
    </row>
    <row r="12" spans="1:15" ht="12.75" x14ac:dyDescent="0.2">
      <c r="A12" s="39">
        <v>560024</v>
      </c>
      <c r="B12" s="40" t="s">
        <v>72</v>
      </c>
      <c r="C12" s="42">
        <v>150</v>
      </c>
      <c r="D12" s="42">
        <v>5037</v>
      </c>
      <c r="E12" s="42">
        <v>2664</v>
      </c>
      <c r="F12" s="42">
        <v>50672</v>
      </c>
      <c r="G12" s="69">
        <v>5.6300000000000003E-2</v>
      </c>
      <c r="H12" s="69">
        <v>9.9400000000000002E-2</v>
      </c>
      <c r="I12" s="44">
        <v>2.5</v>
      </c>
      <c r="J12" s="70">
        <v>2.5</v>
      </c>
      <c r="K12" s="45">
        <v>0.13</v>
      </c>
      <c r="L12" s="45">
        <v>2.38</v>
      </c>
      <c r="M12" s="103"/>
      <c r="N12" s="71"/>
      <c r="O12" s="48">
        <v>2.5</v>
      </c>
    </row>
    <row r="13" spans="1:15" ht="25.5" x14ac:dyDescent="0.2">
      <c r="A13" s="39">
        <v>560026</v>
      </c>
      <c r="B13" s="40" t="s">
        <v>73</v>
      </c>
      <c r="C13" s="42">
        <v>9112</v>
      </c>
      <c r="D13" s="42">
        <v>2287</v>
      </c>
      <c r="E13" s="42">
        <v>97013</v>
      </c>
      <c r="F13" s="42">
        <v>19665</v>
      </c>
      <c r="G13" s="69">
        <v>9.3899999999999997E-2</v>
      </c>
      <c r="H13" s="69">
        <v>0.1163</v>
      </c>
      <c r="I13" s="44">
        <v>2.5</v>
      </c>
      <c r="J13" s="70">
        <v>2.5</v>
      </c>
      <c r="K13" s="45">
        <v>2.08</v>
      </c>
      <c r="L13" s="45">
        <v>0.43</v>
      </c>
      <c r="M13" s="103"/>
      <c r="N13" s="71"/>
      <c r="O13" s="48">
        <v>2.5</v>
      </c>
    </row>
    <row r="14" spans="1:15" ht="12.75" x14ac:dyDescent="0.2">
      <c r="A14" s="39">
        <v>560032</v>
      </c>
      <c r="B14" s="40" t="s">
        <v>75</v>
      </c>
      <c r="C14" s="42">
        <v>2046</v>
      </c>
      <c r="D14" s="42">
        <v>0</v>
      </c>
      <c r="E14" s="42">
        <v>20534</v>
      </c>
      <c r="F14" s="42">
        <v>0</v>
      </c>
      <c r="G14" s="69">
        <v>9.9599999999999994E-2</v>
      </c>
      <c r="H14" s="69">
        <v>0</v>
      </c>
      <c r="I14" s="44">
        <v>2.5</v>
      </c>
      <c r="J14" s="70">
        <v>0</v>
      </c>
      <c r="K14" s="45">
        <v>2.5</v>
      </c>
      <c r="L14" s="45">
        <v>0</v>
      </c>
      <c r="M14" s="103"/>
      <c r="N14" s="71"/>
      <c r="O14" s="48">
        <v>2.5</v>
      </c>
    </row>
    <row r="15" spans="1:15" ht="12.75" x14ac:dyDescent="0.2">
      <c r="A15" s="39">
        <v>560033</v>
      </c>
      <c r="B15" s="40" t="s">
        <v>76</v>
      </c>
      <c r="C15" s="42">
        <v>3825</v>
      </c>
      <c r="D15" s="42">
        <v>2</v>
      </c>
      <c r="E15" s="42">
        <v>42028</v>
      </c>
      <c r="F15" s="42">
        <v>0</v>
      </c>
      <c r="G15" s="69">
        <v>9.0999999999999998E-2</v>
      </c>
      <c r="H15" s="69">
        <v>0</v>
      </c>
      <c r="I15" s="44">
        <v>2.5</v>
      </c>
      <c r="J15" s="70">
        <v>0</v>
      </c>
      <c r="K15" s="45">
        <v>2.5</v>
      </c>
      <c r="L15" s="45">
        <v>0</v>
      </c>
      <c r="M15" s="103"/>
      <c r="N15" s="71"/>
      <c r="O15" s="48">
        <v>2.5</v>
      </c>
    </row>
    <row r="16" spans="1:15" ht="12.75" x14ac:dyDescent="0.2">
      <c r="A16" s="39">
        <v>560034</v>
      </c>
      <c r="B16" s="40" t="s">
        <v>77</v>
      </c>
      <c r="C16" s="42">
        <v>4081</v>
      </c>
      <c r="D16" s="42">
        <v>1</v>
      </c>
      <c r="E16" s="42">
        <v>37613</v>
      </c>
      <c r="F16" s="42">
        <v>4</v>
      </c>
      <c r="G16" s="69">
        <v>0.1085</v>
      </c>
      <c r="H16" s="69">
        <v>0.25</v>
      </c>
      <c r="I16" s="44">
        <v>2.5</v>
      </c>
      <c r="J16" s="70">
        <v>0.97</v>
      </c>
      <c r="K16" s="45">
        <v>2.5</v>
      </c>
      <c r="L16" s="45">
        <v>0</v>
      </c>
      <c r="M16" s="103"/>
      <c r="N16" s="71"/>
      <c r="O16" s="48">
        <v>2.5</v>
      </c>
    </row>
    <row r="17" spans="1:15" ht="12.75" x14ac:dyDescent="0.2">
      <c r="A17" s="39">
        <v>560035</v>
      </c>
      <c r="B17" s="40" t="s">
        <v>78</v>
      </c>
      <c r="C17" s="42">
        <v>40</v>
      </c>
      <c r="D17" s="42">
        <v>2898</v>
      </c>
      <c r="E17" s="42">
        <v>1857</v>
      </c>
      <c r="F17" s="42">
        <v>30295</v>
      </c>
      <c r="G17" s="69">
        <v>2.1499999999999998E-2</v>
      </c>
      <c r="H17" s="69">
        <v>9.5699999999999993E-2</v>
      </c>
      <c r="I17" s="44">
        <v>2.5</v>
      </c>
      <c r="J17" s="70">
        <v>2.5</v>
      </c>
      <c r="K17" s="45">
        <v>0.15</v>
      </c>
      <c r="L17" s="45">
        <v>2.35</v>
      </c>
      <c r="M17" s="103"/>
      <c r="N17" s="71"/>
      <c r="O17" s="48">
        <v>2.5</v>
      </c>
    </row>
    <row r="18" spans="1:15" ht="12.75" x14ac:dyDescent="0.2">
      <c r="A18" s="39">
        <v>560036</v>
      </c>
      <c r="B18" s="40" t="s">
        <v>74</v>
      </c>
      <c r="C18" s="42">
        <v>4169</v>
      </c>
      <c r="D18" s="42">
        <v>955</v>
      </c>
      <c r="E18" s="42">
        <v>47023</v>
      </c>
      <c r="F18" s="42">
        <v>10692</v>
      </c>
      <c r="G18" s="69">
        <v>8.8700000000000001E-2</v>
      </c>
      <c r="H18" s="69">
        <v>8.9300000000000004E-2</v>
      </c>
      <c r="I18" s="44">
        <v>2.5</v>
      </c>
      <c r="J18" s="70">
        <v>2.5</v>
      </c>
      <c r="K18" s="45">
        <v>2.0299999999999998</v>
      </c>
      <c r="L18" s="45">
        <v>0.48</v>
      </c>
      <c r="M18" s="103"/>
      <c r="N18" s="71"/>
      <c r="O18" s="48">
        <v>2.5</v>
      </c>
    </row>
    <row r="19" spans="1:15" ht="12.75" x14ac:dyDescent="0.2">
      <c r="A19" s="39">
        <v>560041</v>
      </c>
      <c r="B19" s="40" t="s">
        <v>79</v>
      </c>
      <c r="C19" s="42">
        <v>58</v>
      </c>
      <c r="D19" s="42">
        <v>2287</v>
      </c>
      <c r="E19" s="42">
        <v>1194</v>
      </c>
      <c r="F19" s="42">
        <v>19490</v>
      </c>
      <c r="G19" s="69">
        <v>4.8599999999999997E-2</v>
      </c>
      <c r="H19" s="69">
        <v>0.1173</v>
      </c>
      <c r="I19" s="44">
        <v>2.5</v>
      </c>
      <c r="J19" s="70">
        <v>2.5</v>
      </c>
      <c r="K19" s="45">
        <v>0.15</v>
      </c>
      <c r="L19" s="45">
        <v>2.35</v>
      </c>
      <c r="M19" s="103"/>
      <c r="N19" s="71"/>
      <c r="O19" s="48">
        <v>2.5</v>
      </c>
    </row>
    <row r="20" spans="1:15" ht="12.75" x14ac:dyDescent="0.2">
      <c r="A20" s="39">
        <v>560043</v>
      </c>
      <c r="B20" s="40" t="s">
        <v>3</v>
      </c>
      <c r="C20" s="42">
        <v>2216</v>
      </c>
      <c r="D20" s="42">
        <v>913</v>
      </c>
      <c r="E20" s="42">
        <v>21053</v>
      </c>
      <c r="F20" s="42">
        <v>5158</v>
      </c>
      <c r="G20" s="69">
        <v>0.1053</v>
      </c>
      <c r="H20" s="69">
        <v>0.17699999999999999</v>
      </c>
      <c r="I20" s="44">
        <v>2.5</v>
      </c>
      <c r="J20" s="70">
        <v>1.82</v>
      </c>
      <c r="K20" s="45">
        <v>2</v>
      </c>
      <c r="L20" s="45">
        <v>0.36</v>
      </c>
      <c r="M20" s="103"/>
      <c r="N20" s="71"/>
      <c r="O20" s="48">
        <v>2.36</v>
      </c>
    </row>
    <row r="21" spans="1:15" ht="12.75" x14ac:dyDescent="0.2">
      <c r="A21" s="39">
        <v>560045</v>
      </c>
      <c r="B21" s="40" t="s">
        <v>4</v>
      </c>
      <c r="C21" s="42">
        <v>2071</v>
      </c>
      <c r="D21" s="42">
        <v>530</v>
      </c>
      <c r="E21" s="42">
        <v>20219</v>
      </c>
      <c r="F21" s="42">
        <v>5874</v>
      </c>
      <c r="G21" s="69">
        <v>0.1024</v>
      </c>
      <c r="H21" s="69">
        <v>9.0200000000000002E-2</v>
      </c>
      <c r="I21" s="44">
        <v>2.5</v>
      </c>
      <c r="J21" s="70">
        <v>2.5</v>
      </c>
      <c r="K21" s="45">
        <v>1.93</v>
      </c>
      <c r="L21" s="45">
        <v>0.57999999999999996</v>
      </c>
      <c r="M21" s="103"/>
      <c r="N21" s="71"/>
      <c r="O21" s="48">
        <v>2.5</v>
      </c>
    </row>
    <row r="22" spans="1:15" ht="12.75" x14ac:dyDescent="0.2">
      <c r="A22" s="39">
        <v>560047</v>
      </c>
      <c r="B22" s="40" t="s">
        <v>5</v>
      </c>
      <c r="C22" s="42">
        <v>2952</v>
      </c>
      <c r="D22" s="42">
        <v>744</v>
      </c>
      <c r="E22" s="42">
        <v>29843</v>
      </c>
      <c r="F22" s="42">
        <v>8255</v>
      </c>
      <c r="G22" s="69">
        <v>9.8900000000000002E-2</v>
      </c>
      <c r="H22" s="69">
        <v>9.01E-2</v>
      </c>
      <c r="I22" s="44">
        <v>2.5</v>
      </c>
      <c r="J22" s="70">
        <v>2.5</v>
      </c>
      <c r="K22" s="45">
        <v>1.95</v>
      </c>
      <c r="L22" s="45">
        <v>0.55000000000000004</v>
      </c>
      <c r="M22" s="103"/>
      <c r="N22" s="71"/>
      <c r="O22" s="48">
        <v>2.5</v>
      </c>
    </row>
    <row r="23" spans="1:15" ht="12.75" x14ac:dyDescent="0.2">
      <c r="A23" s="39">
        <v>560052</v>
      </c>
      <c r="B23" s="40" t="s">
        <v>8</v>
      </c>
      <c r="C23" s="42">
        <v>2067</v>
      </c>
      <c r="D23" s="42">
        <v>337</v>
      </c>
      <c r="E23" s="42">
        <v>17708</v>
      </c>
      <c r="F23" s="42">
        <v>5487</v>
      </c>
      <c r="G23" s="69">
        <v>0.1167</v>
      </c>
      <c r="H23" s="69">
        <v>6.1400000000000003E-2</v>
      </c>
      <c r="I23" s="44">
        <v>2.13</v>
      </c>
      <c r="J23" s="70">
        <v>2.5</v>
      </c>
      <c r="K23" s="45">
        <v>1.62</v>
      </c>
      <c r="L23" s="45">
        <v>0.6</v>
      </c>
      <c r="M23" s="103"/>
      <c r="N23" s="71"/>
      <c r="O23" s="48">
        <v>2.2200000000000002</v>
      </c>
    </row>
    <row r="24" spans="1:15" ht="12.75" x14ac:dyDescent="0.2">
      <c r="A24" s="39">
        <v>560053</v>
      </c>
      <c r="B24" s="40" t="s">
        <v>9</v>
      </c>
      <c r="C24" s="42">
        <v>1854</v>
      </c>
      <c r="D24" s="42">
        <v>487</v>
      </c>
      <c r="E24" s="42">
        <v>15899</v>
      </c>
      <c r="F24" s="42">
        <v>4510</v>
      </c>
      <c r="G24" s="69">
        <v>0.1166</v>
      </c>
      <c r="H24" s="69">
        <v>0.108</v>
      </c>
      <c r="I24" s="44">
        <v>2.14</v>
      </c>
      <c r="J24" s="70">
        <v>2.5</v>
      </c>
      <c r="K24" s="45">
        <v>1.67</v>
      </c>
      <c r="L24" s="45">
        <v>0.55000000000000004</v>
      </c>
      <c r="M24" s="103"/>
      <c r="N24" s="71"/>
      <c r="O24" s="48">
        <v>2.2200000000000002</v>
      </c>
    </row>
    <row r="25" spans="1:15" ht="12.75" x14ac:dyDescent="0.2">
      <c r="A25" s="39">
        <v>560054</v>
      </c>
      <c r="B25" s="40" t="s">
        <v>10</v>
      </c>
      <c r="C25" s="42">
        <v>1901</v>
      </c>
      <c r="D25" s="42">
        <v>570</v>
      </c>
      <c r="E25" s="42">
        <v>16082</v>
      </c>
      <c r="F25" s="42">
        <v>5386</v>
      </c>
      <c r="G25" s="69">
        <v>0.1182</v>
      </c>
      <c r="H25" s="69">
        <v>0.10580000000000001</v>
      </c>
      <c r="I25" s="44">
        <v>2.02</v>
      </c>
      <c r="J25" s="70">
        <v>2.5</v>
      </c>
      <c r="K25" s="45">
        <v>1.52</v>
      </c>
      <c r="L25" s="45">
        <v>0.63</v>
      </c>
      <c r="M25" s="103"/>
      <c r="N25" s="71"/>
      <c r="O25" s="48">
        <v>2.15</v>
      </c>
    </row>
    <row r="26" spans="1:15" ht="12.75" x14ac:dyDescent="0.2">
      <c r="A26" s="39">
        <v>560055</v>
      </c>
      <c r="B26" s="40" t="s">
        <v>11</v>
      </c>
      <c r="C26" s="42">
        <v>1435</v>
      </c>
      <c r="D26" s="42">
        <v>365</v>
      </c>
      <c r="E26" s="42">
        <v>11305</v>
      </c>
      <c r="F26" s="42">
        <v>2737</v>
      </c>
      <c r="G26" s="69">
        <v>0.12690000000000001</v>
      </c>
      <c r="H26" s="69">
        <v>0.13339999999999999</v>
      </c>
      <c r="I26" s="44">
        <v>1.38</v>
      </c>
      <c r="J26" s="70">
        <v>2.33</v>
      </c>
      <c r="K26" s="45">
        <v>1.1200000000000001</v>
      </c>
      <c r="L26" s="45">
        <v>0.44</v>
      </c>
      <c r="M26" s="103"/>
      <c r="N26" s="71"/>
      <c r="O26" s="48">
        <v>1.56</v>
      </c>
    </row>
    <row r="27" spans="1:15" ht="12.75" x14ac:dyDescent="0.2">
      <c r="A27" s="39">
        <v>560056</v>
      </c>
      <c r="B27" s="40" t="s">
        <v>12</v>
      </c>
      <c r="C27" s="42">
        <v>1862</v>
      </c>
      <c r="D27" s="42">
        <v>425</v>
      </c>
      <c r="E27" s="42">
        <v>15514</v>
      </c>
      <c r="F27" s="42">
        <v>3457</v>
      </c>
      <c r="G27" s="69">
        <v>0.12</v>
      </c>
      <c r="H27" s="69">
        <v>0.1229</v>
      </c>
      <c r="I27" s="44">
        <v>1.89</v>
      </c>
      <c r="J27" s="70">
        <v>2.4500000000000002</v>
      </c>
      <c r="K27" s="45">
        <v>1.55</v>
      </c>
      <c r="L27" s="45">
        <v>0.44</v>
      </c>
      <c r="M27" s="103"/>
      <c r="N27" s="71"/>
      <c r="O27" s="48">
        <v>1.99</v>
      </c>
    </row>
    <row r="28" spans="1:15" ht="12.75" x14ac:dyDescent="0.2">
      <c r="A28" s="39">
        <v>560057</v>
      </c>
      <c r="B28" s="40" t="s">
        <v>13</v>
      </c>
      <c r="C28" s="42">
        <v>1581</v>
      </c>
      <c r="D28" s="42">
        <v>578</v>
      </c>
      <c r="E28" s="42">
        <v>12562</v>
      </c>
      <c r="F28" s="42">
        <v>3384</v>
      </c>
      <c r="G28" s="69">
        <v>0.12590000000000001</v>
      </c>
      <c r="H28" s="69">
        <v>0.17080000000000001</v>
      </c>
      <c r="I28" s="44">
        <v>1.45</v>
      </c>
      <c r="J28" s="70">
        <v>1.89</v>
      </c>
      <c r="K28" s="45">
        <v>1.1499999999999999</v>
      </c>
      <c r="L28" s="45">
        <v>0.4</v>
      </c>
      <c r="M28" s="103"/>
      <c r="N28" s="71"/>
      <c r="O28" s="48">
        <v>1.55</v>
      </c>
    </row>
    <row r="29" spans="1:15" ht="12.75" x14ac:dyDescent="0.2">
      <c r="A29" s="39">
        <v>560058</v>
      </c>
      <c r="B29" s="40" t="s">
        <v>14</v>
      </c>
      <c r="C29" s="42">
        <v>3990</v>
      </c>
      <c r="D29" s="42">
        <v>1009</v>
      </c>
      <c r="E29" s="42">
        <v>34923</v>
      </c>
      <c r="F29" s="42">
        <v>9980</v>
      </c>
      <c r="G29" s="69">
        <v>0.1143</v>
      </c>
      <c r="H29" s="69">
        <v>0.1011</v>
      </c>
      <c r="I29" s="44">
        <v>2.31</v>
      </c>
      <c r="J29" s="70">
        <v>2.5</v>
      </c>
      <c r="K29" s="45">
        <v>1.8</v>
      </c>
      <c r="L29" s="45">
        <v>0.55000000000000004</v>
      </c>
      <c r="M29" s="103"/>
      <c r="N29" s="71"/>
      <c r="O29" s="48">
        <v>2.35</v>
      </c>
    </row>
    <row r="30" spans="1:15" ht="12.75" x14ac:dyDescent="0.2">
      <c r="A30" s="39">
        <v>560059</v>
      </c>
      <c r="B30" s="40" t="s">
        <v>15</v>
      </c>
      <c r="C30" s="42">
        <v>1464</v>
      </c>
      <c r="D30" s="42">
        <v>206</v>
      </c>
      <c r="E30" s="42">
        <v>10941</v>
      </c>
      <c r="F30" s="42">
        <v>2742</v>
      </c>
      <c r="G30" s="69">
        <v>0.1338</v>
      </c>
      <c r="H30" s="69">
        <v>7.51E-2</v>
      </c>
      <c r="I30" s="44">
        <v>0.87</v>
      </c>
      <c r="J30" s="70">
        <v>2.5</v>
      </c>
      <c r="K30" s="45">
        <v>0.7</v>
      </c>
      <c r="L30" s="45">
        <v>0.5</v>
      </c>
      <c r="M30" s="103"/>
      <c r="N30" s="71"/>
      <c r="O30" s="48">
        <v>1.2</v>
      </c>
    </row>
    <row r="31" spans="1:15" ht="12.75" x14ac:dyDescent="0.2">
      <c r="A31" s="39">
        <v>560060</v>
      </c>
      <c r="B31" s="40" t="s">
        <v>16</v>
      </c>
      <c r="C31" s="42">
        <v>1528</v>
      </c>
      <c r="D31" s="42">
        <v>496</v>
      </c>
      <c r="E31" s="42">
        <v>12213</v>
      </c>
      <c r="F31" s="42">
        <v>3579</v>
      </c>
      <c r="G31" s="69">
        <v>0.12509999999999999</v>
      </c>
      <c r="H31" s="69">
        <v>0.1386</v>
      </c>
      <c r="I31" s="44">
        <v>1.51</v>
      </c>
      <c r="J31" s="70">
        <v>2.27</v>
      </c>
      <c r="K31" s="45">
        <v>1.1599999999999999</v>
      </c>
      <c r="L31" s="45">
        <v>0.52</v>
      </c>
      <c r="M31" s="103"/>
      <c r="N31" s="71"/>
      <c r="O31" s="48">
        <v>1.68</v>
      </c>
    </row>
    <row r="32" spans="1:15" ht="12.75" x14ac:dyDescent="0.2">
      <c r="A32" s="39">
        <v>560061</v>
      </c>
      <c r="B32" s="40" t="s">
        <v>17</v>
      </c>
      <c r="C32" s="42">
        <v>2175</v>
      </c>
      <c r="D32" s="42">
        <v>677</v>
      </c>
      <c r="E32" s="42">
        <v>17857</v>
      </c>
      <c r="F32" s="42">
        <v>5161</v>
      </c>
      <c r="G32" s="69">
        <v>0.12180000000000001</v>
      </c>
      <c r="H32" s="69">
        <v>0.13120000000000001</v>
      </c>
      <c r="I32" s="44">
        <v>1.75</v>
      </c>
      <c r="J32" s="70">
        <v>2.35</v>
      </c>
      <c r="K32" s="45">
        <v>1.37</v>
      </c>
      <c r="L32" s="45">
        <v>0.52</v>
      </c>
      <c r="M32" s="103"/>
      <c r="N32" s="71"/>
      <c r="O32" s="48">
        <v>1.89</v>
      </c>
    </row>
    <row r="33" spans="1:15" ht="12.75" x14ac:dyDescent="0.2">
      <c r="A33" s="39">
        <v>560062</v>
      </c>
      <c r="B33" s="40" t="s">
        <v>18</v>
      </c>
      <c r="C33" s="42">
        <v>1288</v>
      </c>
      <c r="D33" s="42">
        <v>338</v>
      </c>
      <c r="E33" s="42">
        <v>13187</v>
      </c>
      <c r="F33" s="42">
        <v>3373</v>
      </c>
      <c r="G33" s="69">
        <v>9.7699999999999995E-2</v>
      </c>
      <c r="H33" s="69">
        <v>0.1002</v>
      </c>
      <c r="I33" s="44">
        <v>2.5</v>
      </c>
      <c r="J33" s="70">
        <v>2.5</v>
      </c>
      <c r="K33" s="45">
        <v>2</v>
      </c>
      <c r="L33" s="45">
        <v>0.5</v>
      </c>
      <c r="M33" s="103"/>
      <c r="N33" s="71"/>
      <c r="O33" s="48">
        <v>2.5</v>
      </c>
    </row>
    <row r="34" spans="1:15" ht="12.75" x14ac:dyDescent="0.2">
      <c r="A34" s="39">
        <v>560063</v>
      </c>
      <c r="B34" s="40" t="s">
        <v>19</v>
      </c>
      <c r="C34" s="42">
        <v>1582</v>
      </c>
      <c r="D34" s="42">
        <v>368</v>
      </c>
      <c r="E34" s="42">
        <v>14059</v>
      </c>
      <c r="F34" s="42">
        <v>4130</v>
      </c>
      <c r="G34" s="69">
        <v>0.1125</v>
      </c>
      <c r="H34" s="69">
        <v>8.9099999999999999E-2</v>
      </c>
      <c r="I34" s="44">
        <v>2.44</v>
      </c>
      <c r="J34" s="70">
        <v>2.5</v>
      </c>
      <c r="K34" s="45">
        <v>1.88</v>
      </c>
      <c r="L34" s="45">
        <v>0.57999999999999996</v>
      </c>
      <c r="M34" s="103"/>
      <c r="N34" s="71"/>
      <c r="O34" s="48">
        <v>2.46</v>
      </c>
    </row>
    <row r="35" spans="1:15" ht="12.75" x14ac:dyDescent="0.2">
      <c r="A35" s="39">
        <v>560064</v>
      </c>
      <c r="B35" s="40" t="s">
        <v>80</v>
      </c>
      <c r="C35" s="42">
        <v>3099</v>
      </c>
      <c r="D35" s="42">
        <v>722</v>
      </c>
      <c r="E35" s="42">
        <v>31028</v>
      </c>
      <c r="F35" s="42">
        <v>9080</v>
      </c>
      <c r="G35" s="69">
        <v>9.9900000000000003E-2</v>
      </c>
      <c r="H35" s="69">
        <v>7.9500000000000001E-2</v>
      </c>
      <c r="I35" s="44">
        <v>2.5</v>
      </c>
      <c r="J35" s="70">
        <v>2.5</v>
      </c>
      <c r="K35" s="45">
        <v>1.93</v>
      </c>
      <c r="L35" s="45">
        <v>0.57999999999999996</v>
      </c>
      <c r="M35" s="103"/>
      <c r="N35" s="71"/>
      <c r="O35" s="48">
        <v>2.5</v>
      </c>
    </row>
    <row r="36" spans="1:15" ht="12.75" x14ac:dyDescent="0.2">
      <c r="A36" s="39">
        <v>560065</v>
      </c>
      <c r="B36" s="40" t="s">
        <v>20</v>
      </c>
      <c r="C36" s="42">
        <v>1789</v>
      </c>
      <c r="D36" s="42">
        <v>458</v>
      </c>
      <c r="E36" s="42">
        <v>13199</v>
      </c>
      <c r="F36" s="42">
        <v>3128</v>
      </c>
      <c r="G36" s="69">
        <v>0.13550000000000001</v>
      </c>
      <c r="H36" s="69">
        <v>0.1464</v>
      </c>
      <c r="I36" s="44">
        <v>0.74</v>
      </c>
      <c r="J36" s="70">
        <v>2.1800000000000002</v>
      </c>
      <c r="K36" s="45">
        <v>0.6</v>
      </c>
      <c r="L36" s="45">
        <v>0.41</v>
      </c>
      <c r="M36" s="103"/>
      <c r="N36" s="71"/>
      <c r="O36" s="48">
        <v>1.01</v>
      </c>
    </row>
    <row r="37" spans="1:15" ht="12.75" x14ac:dyDescent="0.2">
      <c r="A37" s="39">
        <v>560066</v>
      </c>
      <c r="B37" s="40" t="s">
        <v>21</v>
      </c>
      <c r="C37" s="42">
        <v>1092</v>
      </c>
      <c r="D37" s="42">
        <v>291</v>
      </c>
      <c r="E37" s="42">
        <v>8952</v>
      </c>
      <c r="F37" s="42">
        <v>2253</v>
      </c>
      <c r="G37" s="69">
        <v>0.122</v>
      </c>
      <c r="H37" s="69">
        <v>0.12920000000000001</v>
      </c>
      <c r="I37" s="44">
        <v>1.74</v>
      </c>
      <c r="J37" s="70">
        <v>2.38</v>
      </c>
      <c r="K37" s="45">
        <v>1.39</v>
      </c>
      <c r="L37" s="45">
        <v>0.48</v>
      </c>
      <c r="M37" s="103"/>
      <c r="N37" s="71"/>
      <c r="O37" s="48">
        <v>1.87</v>
      </c>
    </row>
    <row r="38" spans="1:15" ht="12.75" x14ac:dyDescent="0.2">
      <c r="A38" s="39">
        <v>560067</v>
      </c>
      <c r="B38" s="40" t="s">
        <v>22</v>
      </c>
      <c r="C38" s="42">
        <v>2879</v>
      </c>
      <c r="D38" s="42">
        <v>652</v>
      </c>
      <c r="E38" s="42">
        <v>21984</v>
      </c>
      <c r="F38" s="42">
        <v>6918</v>
      </c>
      <c r="G38" s="69">
        <v>0.13100000000000001</v>
      </c>
      <c r="H38" s="69">
        <v>9.4200000000000006E-2</v>
      </c>
      <c r="I38" s="44">
        <v>1.07</v>
      </c>
      <c r="J38" s="70">
        <v>2.5</v>
      </c>
      <c r="K38" s="45">
        <v>0.81</v>
      </c>
      <c r="L38" s="45">
        <v>0.6</v>
      </c>
      <c r="M38" s="103"/>
      <c r="N38" s="71"/>
      <c r="O38" s="48">
        <v>1.41</v>
      </c>
    </row>
    <row r="39" spans="1:15" ht="12.75" x14ac:dyDescent="0.2">
      <c r="A39" s="39">
        <v>560068</v>
      </c>
      <c r="B39" s="40" t="s">
        <v>23</v>
      </c>
      <c r="C39" s="42">
        <v>3228</v>
      </c>
      <c r="D39" s="42">
        <v>785</v>
      </c>
      <c r="E39" s="42">
        <v>25545</v>
      </c>
      <c r="F39" s="42">
        <v>7474</v>
      </c>
      <c r="G39" s="69">
        <v>0.12640000000000001</v>
      </c>
      <c r="H39" s="69">
        <v>0.105</v>
      </c>
      <c r="I39" s="44">
        <v>1.41</v>
      </c>
      <c r="J39" s="70">
        <v>2.5</v>
      </c>
      <c r="K39" s="45">
        <v>1.0900000000000001</v>
      </c>
      <c r="L39" s="45">
        <v>0.57999999999999996</v>
      </c>
      <c r="M39" s="103"/>
      <c r="N39" s="71"/>
      <c r="O39" s="48">
        <v>1.67</v>
      </c>
    </row>
    <row r="40" spans="1:15" ht="12.75" x14ac:dyDescent="0.2">
      <c r="A40" s="39">
        <v>560069</v>
      </c>
      <c r="B40" s="40" t="s">
        <v>24</v>
      </c>
      <c r="C40" s="42">
        <v>2103</v>
      </c>
      <c r="D40" s="42">
        <v>522</v>
      </c>
      <c r="E40" s="42">
        <v>15593</v>
      </c>
      <c r="F40" s="42">
        <v>4392</v>
      </c>
      <c r="G40" s="69">
        <v>0.13489999999999999</v>
      </c>
      <c r="H40" s="69">
        <v>0.11890000000000001</v>
      </c>
      <c r="I40" s="44">
        <v>0.78</v>
      </c>
      <c r="J40" s="70">
        <v>2.5</v>
      </c>
      <c r="K40" s="45">
        <v>0.61</v>
      </c>
      <c r="L40" s="45">
        <v>0.55000000000000004</v>
      </c>
      <c r="M40" s="103"/>
      <c r="N40" s="71"/>
      <c r="O40" s="48">
        <v>1.1599999999999999</v>
      </c>
    </row>
    <row r="41" spans="1:15" ht="12.75" x14ac:dyDescent="0.2">
      <c r="A41" s="39">
        <v>560070</v>
      </c>
      <c r="B41" s="40" t="s">
        <v>25</v>
      </c>
      <c r="C41" s="42">
        <v>6778</v>
      </c>
      <c r="D41" s="42">
        <v>2421</v>
      </c>
      <c r="E41" s="42">
        <v>57953</v>
      </c>
      <c r="F41" s="42">
        <v>18821</v>
      </c>
      <c r="G41" s="69">
        <v>0.11700000000000001</v>
      </c>
      <c r="H41" s="69">
        <v>0.12859999999999999</v>
      </c>
      <c r="I41" s="44">
        <v>2.11</v>
      </c>
      <c r="J41" s="70">
        <v>2.38</v>
      </c>
      <c r="K41" s="45">
        <v>1.58</v>
      </c>
      <c r="L41" s="45">
        <v>0.6</v>
      </c>
      <c r="M41" s="103"/>
      <c r="N41" s="71"/>
      <c r="O41" s="48">
        <v>2.1800000000000002</v>
      </c>
    </row>
    <row r="42" spans="1:15" ht="12.75" x14ac:dyDescent="0.2">
      <c r="A42" s="39">
        <v>560071</v>
      </c>
      <c r="B42" s="40" t="s">
        <v>26</v>
      </c>
      <c r="C42" s="42">
        <v>2627</v>
      </c>
      <c r="D42" s="42">
        <v>716</v>
      </c>
      <c r="E42" s="42">
        <v>18056</v>
      </c>
      <c r="F42" s="42">
        <v>5996</v>
      </c>
      <c r="G42" s="69">
        <v>0.14549999999999999</v>
      </c>
      <c r="H42" s="69">
        <v>0.11940000000000001</v>
      </c>
      <c r="I42" s="44">
        <v>0</v>
      </c>
      <c r="J42" s="70">
        <v>2.4900000000000002</v>
      </c>
      <c r="K42" s="45">
        <v>0</v>
      </c>
      <c r="L42" s="45">
        <v>0.62</v>
      </c>
      <c r="M42" s="103"/>
      <c r="N42" s="71"/>
      <c r="O42" s="48">
        <v>0.62</v>
      </c>
    </row>
    <row r="43" spans="1:15" ht="12.75" x14ac:dyDescent="0.2">
      <c r="A43" s="39">
        <v>560072</v>
      </c>
      <c r="B43" s="40" t="s">
        <v>27</v>
      </c>
      <c r="C43" s="42">
        <v>2378</v>
      </c>
      <c r="D43" s="42">
        <v>614</v>
      </c>
      <c r="E43" s="42">
        <v>19727</v>
      </c>
      <c r="F43" s="42">
        <v>5284</v>
      </c>
      <c r="G43" s="69">
        <v>0.1205</v>
      </c>
      <c r="H43" s="69">
        <v>0.1162</v>
      </c>
      <c r="I43" s="44">
        <v>1.85</v>
      </c>
      <c r="J43" s="70">
        <v>2.5</v>
      </c>
      <c r="K43" s="45">
        <v>1.46</v>
      </c>
      <c r="L43" s="45">
        <v>0.53</v>
      </c>
      <c r="M43" s="103"/>
      <c r="N43" s="71"/>
      <c r="O43" s="48">
        <v>1.99</v>
      </c>
    </row>
    <row r="44" spans="1:15" ht="12.75" x14ac:dyDescent="0.2">
      <c r="A44" s="39">
        <v>560073</v>
      </c>
      <c r="B44" s="40" t="s">
        <v>28</v>
      </c>
      <c r="C44" s="42">
        <v>1407</v>
      </c>
      <c r="D44" s="42">
        <v>190</v>
      </c>
      <c r="E44" s="42">
        <v>11073</v>
      </c>
      <c r="F44" s="42">
        <v>2262</v>
      </c>
      <c r="G44" s="69">
        <v>0.12709999999999999</v>
      </c>
      <c r="H44" s="69">
        <v>8.4000000000000005E-2</v>
      </c>
      <c r="I44" s="44">
        <v>1.36</v>
      </c>
      <c r="J44" s="70">
        <v>2.5</v>
      </c>
      <c r="K44" s="45">
        <v>1.1299999999999999</v>
      </c>
      <c r="L44" s="45">
        <v>0.43</v>
      </c>
      <c r="M44" s="103"/>
      <c r="N44" s="71"/>
      <c r="O44" s="48">
        <v>1.56</v>
      </c>
    </row>
    <row r="45" spans="1:15" ht="12.75" x14ac:dyDescent="0.2">
      <c r="A45" s="39">
        <v>560074</v>
      </c>
      <c r="B45" s="40" t="s">
        <v>29</v>
      </c>
      <c r="C45" s="42">
        <v>2334</v>
      </c>
      <c r="D45" s="42">
        <v>610</v>
      </c>
      <c r="E45" s="42">
        <v>17729</v>
      </c>
      <c r="F45" s="42">
        <v>5632</v>
      </c>
      <c r="G45" s="69">
        <v>0.13159999999999999</v>
      </c>
      <c r="H45" s="69">
        <v>0.10829999999999999</v>
      </c>
      <c r="I45" s="44">
        <v>1.03</v>
      </c>
      <c r="J45" s="70">
        <v>2.5</v>
      </c>
      <c r="K45" s="45">
        <v>0.78</v>
      </c>
      <c r="L45" s="45">
        <v>0.6</v>
      </c>
      <c r="M45" s="103"/>
      <c r="N45" s="71"/>
      <c r="O45" s="48">
        <v>1.38</v>
      </c>
    </row>
    <row r="46" spans="1:15" ht="12.75" x14ac:dyDescent="0.2">
      <c r="A46" s="39">
        <v>560075</v>
      </c>
      <c r="B46" s="40" t="s">
        <v>30</v>
      </c>
      <c r="C46" s="42">
        <v>3726</v>
      </c>
      <c r="D46" s="42">
        <v>762</v>
      </c>
      <c r="E46" s="42">
        <v>29917</v>
      </c>
      <c r="F46" s="42">
        <v>8987</v>
      </c>
      <c r="G46" s="69">
        <v>0.1245</v>
      </c>
      <c r="H46" s="69">
        <v>8.48E-2</v>
      </c>
      <c r="I46" s="44">
        <v>1.55</v>
      </c>
      <c r="J46" s="70">
        <v>2.5</v>
      </c>
      <c r="K46" s="45">
        <v>1.19</v>
      </c>
      <c r="L46" s="45">
        <v>0.57999999999999996</v>
      </c>
      <c r="M46" s="103"/>
      <c r="N46" s="71"/>
      <c r="O46" s="48">
        <v>1.77</v>
      </c>
    </row>
    <row r="47" spans="1:15" ht="12.75" x14ac:dyDescent="0.2">
      <c r="A47" s="39">
        <v>560076</v>
      </c>
      <c r="B47" s="40" t="s">
        <v>31</v>
      </c>
      <c r="C47" s="42">
        <v>1040</v>
      </c>
      <c r="D47" s="42">
        <v>327</v>
      </c>
      <c r="E47" s="42">
        <v>9046</v>
      </c>
      <c r="F47" s="42">
        <v>2464</v>
      </c>
      <c r="G47" s="69">
        <v>0.115</v>
      </c>
      <c r="H47" s="69">
        <v>0.13270000000000001</v>
      </c>
      <c r="I47" s="44">
        <v>2.2599999999999998</v>
      </c>
      <c r="J47" s="70">
        <v>2.33</v>
      </c>
      <c r="K47" s="45">
        <v>1.79</v>
      </c>
      <c r="L47" s="45">
        <v>0.49</v>
      </c>
      <c r="M47" s="103"/>
      <c r="N47" s="71"/>
      <c r="O47" s="48">
        <v>2.2799999999999998</v>
      </c>
    </row>
    <row r="48" spans="1:15" ht="12.75" x14ac:dyDescent="0.2">
      <c r="A48" s="39">
        <v>560077</v>
      </c>
      <c r="B48" s="40" t="s">
        <v>32</v>
      </c>
      <c r="C48" s="42">
        <v>1097</v>
      </c>
      <c r="D48" s="42">
        <v>254</v>
      </c>
      <c r="E48" s="42">
        <v>10808</v>
      </c>
      <c r="F48" s="42">
        <v>2160</v>
      </c>
      <c r="G48" s="69">
        <v>0.10150000000000001</v>
      </c>
      <c r="H48" s="69">
        <v>0.1176</v>
      </c>
      <c r="I48" s="44">
        <v>2.5</v>
      </c>
      <c r="J48" s="70">
        <v>2.5</v>
      </c>
      <c r="K48" s="45">
        <v>2.08</v>
      </c>
      <c r="L48" s="45">
        <v>0.43</v>
      </c>
      <c r="M48" s="103"/>
      <c r="N48" s="71"/>
      <c r="O48" s="48">
        <v>2.5</v>
      </c>
    </row>
    <row r="49" spans="1:15" ht="12.75" x14ac:dyDescent="0.2">
      <c r="A49" s="39">
        <v>560078</v>
      </c>
      <c r="B49" s="40" t="s">
        <v>33</v>
      </c>
      <c r="C49" s="42">
        <v>4053</v>
      </c>
      <c r="D49" s="42">
        <v>1388</v>
      </c>
      <c r="E49" s="42">
        <v>34309</v>
      </c>
      <c r="F49" s="42">
        <v>11534</v>
      </c>
      <c r="G49" s="69">
        <v>0.1181</v>
      </c>
      <c r="H49" s="69">
        <v>0.1203</v>
      </c>
      <c r="I49" s="44">
        <v>2.0299999999999998</v>
      </c>
      <c r="J49" s="70">
        <v>2.48</v>
      </c>
      <c r="K49" s="45">
        <v>1.52</v>
      </c>
      <c r="L49" s="45">
        <v>0.62</v>
      </c>
      <c r="M49" s="103"/>
      <c r="N49" s="71"/>
      <c r="O49" s="48">
        <v>2.14</v>
      </c>
    </row>
    <row r="50" spans="1:15" ht="12.75" x14ac:dyDescent="0.2">
      <c r="A50" s="39">
        <v>560079</v>
      </c>
      <c r="B50" s="40" t="s">
        <v>34</v>
      </c>
      <c r="C50" s="42">
        <v>3839</v>
      </c>
      <c r="D50" s="42">
        <v>1307</v>
      </c>
      <c r="E50" s="42">
        <v>33238</v>
      </c>
      <c r="F50" s="42">
        <v>9650</v>
      </c>
      <c r="G50" s="69">
        <v>0.11550000000000001</v>
      </c>
      <c r="H50" s="69">
        <v>0.13539999999999999</v>
      </c>
      <c r="I50" s="44">
        <v>2.2200000000000002</v>
      </c>
      <c r="J50" s="70">
        <v>2.2999999999999998</v>
      </c>
      <c r="K50" s="45">
        <v>1.71</v>
      </c>
      <c r="L50" s="45">
        <v>0.53</v>
      </c>
      <c r="M50" s="103"/>
      <c r="N50" s="71"/>
      <c r="O50" s="48">
        <v>2.2400000000000002</v>
      </c>
    </row>
    <row r="51" spans="1:15" ht="12.75" x14ac:dyDescent="0.2">
      <c r="A51" s="39">
        <v>560080</v>
      </c>
      <c r="B51" s="40" t="s">
        <v>35</v>
      </c>
      <c r="C51" s="42">
        <v>1901</v>
      </c>
      <c r="D51" s="42">
        <v>643</v>
      </c>
      <c r="E51" s="42">
        <v>17537</v>
      </c>
      <c r="F51" s="42">
        <v>5228</v>
      </c>
      <c r="G51" s="69">
        <v>0.1084</v>
      </c>
      <c r="H51" s="69">
        <v>0.123</v>
      </c>
      <c r="I51" s="44">
        <v>2.5</v>
      </c>
      <c r="J51" s="70">
        <v>2.4500000000000002</v>
      </c>
      <c r="K51" s="45">
        <v>1.93</v>
      </c>
      <c r="L51" s="45">
        <v>0.56000000000000005</v>
      </c>
      <c r="M51" s="103"/>
      <c r="N51" s="71"/>
      <c r="O51" s="48">
        <v>2.4900000000000002</v>
      </c>
    </row>
    <row r="52" spans="1:15" ht="12.75" x14ac:dyDescent="0.2">
      <c r="A52" s="39">
        <v>560081</v>
      </c>
      <c r="B52" s="40" t="s">
        <v>36</v>
      </c>
      <c r="C52" s="42">
        <v>2318</v>
      </c>
      <c r="D52" s="42">
        <v>762</v>
      </c>
      <c r="E52" s="42">
        <v>19828</v>
      </c>
      <c r="F52" s="42">
        <v>6412</v>
      </c>
      <c r="G52" s="69">
        <v>0.1169</v>
      </c>
      <c r="H52" s="69">
        <v>0.1188</v>
      </c>
      <c r="I52" s="44">
        <v>2.12</v>
      </c>
      <c r="J52" s="70">
        <v>2.5</v>
      </c>
      <c r="K52" s="45">
        <v>1.61</v>
      </c>
      <c r="L52" s="45">
        <v>0.6</v>
      </c>
      <c r="M52" s="103"/>
      <c r="N52" s="71"/>
      <c r="O52" s="48">
        <v>2.21</v>
      </c>
    </row>
    <row r="53" spans="1:15" ht="12.75" x14ac:dyDescent="0.2">
      <c r="A53" s="39">
        <v>560082</v>
      </c>
      <c r="B53" s="40" t="s">
        <v>37</v>
      </c>
      <c r="C53" s="42">
        <v>1843</v>
      </c>
      <c r="D53" s="42">
        <v>508</v>
      </c>
      <c r="E53" s="42">
        <v>15563</v>
      </c>
      <c r="F53" s="42">
        <v>3876</v>
      </c>
      <c r="G53" s="69">
        <v>0.11840000000000001</v>
      </c>
      <c r="H53" s="69">
        <v>0.13109999999999999</v>
      </c>
      <c r="I53" s="44">
        <v>2</v>
      </c>
      <c r="J53" s="70">
        <v>2.35</v>
      </c>
      <c r="K53" s="45">
        <v>1.6</v>
      </c>
      <c r="L53" s="45">
        <v>0.47</v>
      </c>
      <c r="M53" s="103"/>
      <c r="N53" s="71"/>
      <c r="O53" s="48">
        <v>2.0699999999999998</v>
      </c>
    </row>
    <row r="54" spans="1:15" ht="12.75" x14ac:dyDescent="0.2">
      <c r="A54" s="39">
        <v>560083</v>
      </c>
      <c r="B54" s="40" t="s">
        <v>38</v>
      </c>
      <c r="C54" s="42">
        <v>1815</v>
      </c>
      <c r="D54" s="42">
        <v>461</v>
      </c>
      <c r="E54" s="42">
        <v>14173</v>
      </c>
      <c r="F54" s="42">
        <v>3295</v>
      </c>
      <c r="G54" s="69">
        <v>0.12809999999999999</v>
      </c>
      <c r="H54" s="69">
        <v>0.1399</v>
      </c>
      <c r="I54" s="44">
        <v>1.29</v>
      </c>
      <c r="J54" s="70">
        <v>2.25</v>
      </c>
      <c r="K54" s="45">
        <v>1.04</v>
      </c>
      <c r="L54" s="45">
        <v>0.43</v>
      </c>
      <c r="M54" s="103"/>
      <c r="N54" s="71"/>
      <c r="O54" s="48">
        <v>1.47</v>
      </c>
    </row>
    <row r="55" spans="1:15" ht="12.75" x14ac:dyDescent="0.2">
      <c r="A55" s="39">
        <v>560084</v>
      </c>
      <c r="B55" s="40" t="s">
        <v>39</v>
      </c>
      <c r="C55" s="42">
        <v>2189</v>
      </c>
      <c r="D55" s="42">
        <v>892</v>
      </c>
      <c r="E55" s="42">
        <v>20923</v>
      </c>
      <c r="F55" s="42">
        <v>7115</v>
      </c>
      <c r="G55" s="69">
        <v>0.1046</v>
      </c>
      <c r="H55" s="69">
        <v>0.12540000000000001</v>
      </c>
      <c r="I55" s="44">
        <v>2.5</v>
      </c>
      <c r="J55" s="70">
        <v>2.42</v>
      </c>
      <c r="K55" s="45">
        <v>1.88</v>
      </c>
      <c r="L55" s="45">
        <v>0.61</v>
      </c>
      <c r="M55" s="103"/>
      <c r="N55" s="71"/>
      <c r="O55" s="48">
        <v>2.4900000000000002</v>
      </c>
    </row>
    <row r="56" spans="1:15" ht="25.5" x14ac:dyDescent="0.2">
      <c r="A56" s="39">
        <v>560085</v>
      </c>
      <c r="B56" s="40" t="s">
        <v>81</v>
      </c>
      <c r="C56" s="42">
        <v>377</v>
      </c>
      <c r="D56" s="42">
        <v>18</v>
      </c>
      <c r="E56" s="42">
        <v>9578</v>
      </c>
      <c r="F56" s="42">
        <v>497</v>
      </c>
      <c r="G56" s="69">
        <v>3.9399999999999998E-2</v>
      </c>
      <c r="H56" s="69">
        <v>3.6200000000000003E-2</v>
      </c>
      <c r="I56" s="44">
        <v>2.5</v>
      </c>
      <c r="J56" s="70">
        <v>2.5</v>
      </c>
      <c r="K56" s="45">
        <v>2.38</v>
      </c>
      <c r="L56" s="45">
        <v>0.13</v>
      </c>
      <c r="M56" s="103"/>
      <c r="N56" s="71"/>
      <c r="O56" s="48">
        <v>2.5</v>
      </c>
    </row>
    <row r="57" spans="1:15" ht="25.5" x14ac:dyDescent="0.2">
      <c r="A57" s="39">
        <v>560086</v>
      </c>
      <c r="B57" s="40" t="s">
        <v>82</v>
      </c>
      <c r="C57" s="42">
        <v>2232</v>
      </c>
      <c r="D57" s="42">
        <v>50</v>
      </c>
      <c r="E57" s="42">
        <v>18098</v>
      </c>
      <c r="F57" s="42">
        <v>604</v>
      </c>
      <c r="G57" s="69">
        <v>0.12330000000000001</v>
      </c>
      <c r="H57" s="69">
        <v>8.2799999999999999E-2</v>
      </c>
      <c r="I57" s="44">
        <v>1.64</v>
      </c>
      <c r="J57" s="70">
        <v>2.5</v>
      </c>
      <c r="K57" s="45">
        <v>1.59</v>
      </c>
      <c r="L57" s="45">
        <v>0.08</v>
      </c>
      <c r="M57" s="103"/>
      <c r="N57" s="71"/>
      <c r="O57" s="48">
        <v>1.67</v>
      </c>
    </row>
    <row r="58" spans="1:15" ht="12.75" x14ac:dyDescent="0.2">
      <c r="A58" s="39">
        <v>560087</v>
      </c>
      <c r="B58" s="40" t="s">
        <v>83</v>
      </c>
      <c r="C58" s="42">
        <v>2060</v>
      </c>
      <c r="D58" s="42">
        <v>0</v>
      </c>
      <c r="E58" s="42">
        <v>24185</v>
      </c>
      <c r="F58" s="42">
        <v>3</v>
      </c>
      <c r="G58" s="69">
        <v>8.5199999999999998E-2</v>
      </c>
      <c r="H58" s="69">
        <v>0</v>
      </c>
      <c r="I58" s="44">
        <v>2.5</v>
      </c>
      <c r="J58" s="70">
        <v>0</v>
      </c>
      <c r="K58" s="45">
        <v>2.5</v>
      </c>
      <c r="L58" s="45">
        <v>0</v>
      </c>
      <c r="M58" s="103"/>
      <c r="N58" s="71"/>
      <c r="O58" s="48">
        <v>2.5</v>
      </c>
    </row>
    <row r="59" spans="1:15" ht="25.5" x14ac:dyDescent="0.2">
      <c r="A59" s="39">
        <v>560088</v>
      </c>
      <c r="B59" s="40" t="s">
        <v>84</v>
      </c>
      <c r="C59" s="42">
        <v>415</v>
      </c>
      <c r="D59" s="42">
        <v>0</v>
      </c>
      <c r="E59" s="42">
        <v>5738</v>
      </c>
      <c r="F59" s="42">
        <v>0</v>
      </c>
      <c r="G59" s="69">
        <v>7.2300000000000003E-2</v>
      </c>
      <c r="H59" s="69">
        <v>0</v>
      </c>
      <c r="I59" s="44">
        <v>2.5</v>
      </c>
      <c r="J59" s="70">
        <v>0</v>
      </c>
      <c r="K59" s="45">
        <v>2.5</v>
      </c>
      <c r="L59" s="45">
        <v>0</v>
      </c>
      <c r="M59" s="103"/>
      <c r="N59" s="71"/>
      <c r="O59" s="48">
        <v>2.5</v>
      </c>
    </row>
    <row r="60" spans="1:15" ht="25.5" x14ac:dyDescent="0.2">
      <c r="A60" s="39">
        <v>560089</v>
      </c>
      <c r="B60" s="40" t="s">
        <v>85</v>
      </c>
      <c r="C60" s="42">
        <v>377</v>
      </c>
      <c r="D60" s="42">
        <v>0</v>
      </c>
      <c r="E60" s="42">
        <v>3783</v>
      </c>
      <c r="F60" s="42">
        <v>0</v>
      </c>
      <c r="G60" s="69">
        <v>9.9699999999999997E-2</v>
      </c>
      <c r="H60" s="69">
        <v>0</v>
      </c>
      <c r="I60" s="44">
        <v>2.5</v>
      </c>
      <c r="J60" s="70">
        <v>0</v>
      </c>
      <c r="K60" s="45">
        <v>2.5</v>
      </c>
      <c r="L60" s="45">
        <v>0</v>
      </c>
      <c r="M60" s="103"/>
      <c r="N60" s="71"/>
      <c r="O60" s="48">
        <v>2.5</v>
      </c>
    </row>
    <row r="61" spans="1:15" ht="25.5" x14ac:dyDescent="0.2">
      <c r="A61" s="39">
        <v>560096</v>
      </c>
      <c r="B61" s="40" t="s">
        <v>86</v>
      </c>
      <c r="C61" s="42">
        <v>31</v>
      </c>
      <c r="D61" s="42">
        <v>5</v>
      </c>
      <c r="E61" s="42">
        <v>478</v>
      </c>
      <c r="F61" s="42">
        <v>26</v>
      </c>
      <c r="G61" s="69">
        <v>6.4899999999999999E-2</v>
      </c>
      <c r="H61" s="69">
        <v>0.1923</v>
      </c>
      <c r="I61" s="44">
        <v>2.5</v>
      </c>
      <c r="J61" s="70">
        <v>1.64</v>
      </c>
      <c r="K61" s="45">
        <v>2.38</v>
      </c>
      <c r="L61" s="45">
        <v>0.08</v>
      </c>
      <c r="M61" s="103"/>
      <c r="N61" s="71"/>
      <c r="O61" s="48">
        <v>2.46</v>
      </c>
    </row>
    <row r="62" spans="1:15" ht="25.5" x14ac:dyDescent="0.2">
      <c r="A62" s="39">
        <v>560098</v>
      </c>
      <c r="B62" s="40" t="s">
        <v>87</v>
      </c>
      <c r="C62" s="42">
        <v>262</v>
      </c>
      <c r="D62" s="42">
        <v>0</v>
      </c>
      <c r="E62" s="42">
        <v>6471</v>
      </c>
      <c r="F62" s="42">
        <v>0</v>
      </c>
      <c r="G62" s="69">
        <v>4.0500000000000001E-2</v>
      </c>
      <c r="H62" s="69">
        <v>0</v>
      </c>
      <c r="I62" s="44">
        <v>2.5</v>
      </c>
      <c r="J62" s="70">
        <v>0</v>
      </c>
      <c r="K62" s="45">
        <v>2.5</v>
      </c>
      <c r="L62" s="45">
        <v>0</v>
      </c>
      <c r="M62" s="103"/>
      <c r="N62" s="71"/>
      <c r="O62" s="48">
        <v>2.5</v>
      </c>
    </row>
    <row r="63" spans="1:15" ht="25.5" x14ac:dyDescent="0.2">
      <c r="A63" s="39">
        <v>560099</v>
      </c>
      <c r="B63" s="40" t="s">
        <v>88</v>
      </c>
      <c r="C63" s="42">
        <v>256</v>
      </c>
      <c r="D63" s="42">
        <v>6</v>
      </c>
      <c r="E63" s="42">
        <v>2299</v>
      </c>
      <c r="F63" s="42">
        <v>154</v>
      </c>
      <c r="G63" s="69">
        <v>0.1114</v>
      </c>
      <c r="H63" s="69">
        <v>3.9E-2</v>
      </c>
      <c r="I63" s="44">
        <v>2.5</v>
      </c>
      <c r="J63" s="70">
        <v>2.5</v>
      </c>
      <c r="K63" s="45">
        <v>2.35</v>
      </c>
      <c r="L63" s="45">
        <v>0.15</v>
      </c>
      <c r="M63" s="103"/>
      <c r="N63" s="71"/>
      <c r="O63" s="48">
        <v>2.5</v>
      </c>
    </row>
    <row r="64" spans="1:15" ht="12.75" x14ac:dyDescent="0.2">
      <c r="A64" s="39">
        <v>560205</v>
      </c>
      <c r="B64" s="52" t="s">
        <v>110</v>
      </c>
      <c r="C64" s="42">
        <v>0</v>
      </c>
      <c r="D64" s="42">
        <v>0</v>
      </c>
      <c r="E64" s="42">
        <v>5</v>
      </c>
      <c r="F64" s="42">
        <v>1</v>
      </c>
      <c r="G64" s="69">
        <v>0</v>
      </c>
      <c r="H64" s="69">
        <v>0</v>
      </c>
      <c r="I64" s="44">
        <v>0</v>
      </c>
      <c r="J64" s="70">
        <v>0</v>
      </c>
      <c r="K64" s="45">
        <v>0</v>
      </c>
      <c r="L64" s="45">
        <v>0</v>
      </c>
      <c r="M64" s="103"/>
      <c r="N64" s="71"/>
      <c r="O64" s="48">
        <v>0</v>
      </c>
    </row>
    <row r="65" spans="1:15" ht="38.25" x14ac:dyDescent="0.2">
      <c r="A65" s="39">
        <v>560206</v>
      </c>
      <c r="B65" s="40" t="s">
        <v>43</v>
      </c>
      <c r="C65" s="42">
        <v>6865</v>
      </c>
      <c r="D65" s="42">
        <v>4</v>
      </c>
      <c r="E65" s="42">
        <v>73765</v>
      </c>
      <c r="F65" s="42">
        <v>46</v>
      </c>
      <c r="G65" s="69">
        <v>9.3100000000000002E-2</v>
      </c>
      <c r="H65" s="69">
        <v>8.6999999999999994E-2</v>
      </c>
      <c r="I65" s="44">
        <v>2.5</v>
      </c>
      <c r="J65" s="70">
        <v>2.5</v>
      </c>
      <c r="K65" s="45">
        <v>2.5</v>
      </c>
      <c r="L65" s="45">
        <v>0</v>
      </c>
      <c r="M65" s="103"/>
      <c r="N65" s="71"/>
      <c r="O65" s="48">
        <v>2.5</v>
      </c>
    </row>
    <row r="66" spans="1:15" ht="38.25" x14ac:dyDescent="0.2">
      <c r="A66" s="53">
        <v>560214</v>
      </c>
      <c r="B66" s="40" t="s">
        <v>44</v>
      </c>
      <c r="C66" s="42">
        <v>8056</v>
      </c>
      <c r="D66" s="42">
        <v>2362</v>
      </c>
      <c r="E66" s="42">
        <v>82573</v>
      </c>
      <c r="F66" s="42">
        <v>26249</v>
      </c>
      <c r="G66" s="69">
        <v>9.7600000000000006E-2</v>
      </c>
      <c r="H66" s="69">
        <v>0.09</v>
      </c>
      <c r="I66" s="44">
        <v>2.5</v>
      </c>
      <c r="J66" s="70">
        <v>2.5</v>
      </c>
      <c r="K66" s="45">
        <v>1.9</v>
      </c>
      <c r="L66" s="45">
        <v>0.6</v>
      </c>
      <c r="M66" s="104"/>
      <c r="N66" s="71"/>
      <c r="O66" s="48">
        <v>2.5</v>
      </c>
    </row>
    <row r="67" spans="1:15" ht="12.75" x14ac:dyDescent="0.2">
      <c r="A67" s="55"/>
      <c r="B67" s="56" t="s">
        <v>144</v>
      </c>
      <c r="C67" s="73">
        <v>156569</v>
      </c>
      <c r="D67" s="73">
        <v>46732</v>
      </c>
      <c r="E67" s="73">
        <v>1497184</v>
      </c>
      <c r="F67" s="73">
        <v>429559</v>
      </c>
      <c r="G67" s="69">
        <v>0.1046</v>
      </c>
      <c r="H67" s="69">
        <v>0.10879999999999999</v>
      </c>
      <c r="I67" s="44"/>
      <c r="J67" s="105"/>
      <c r="K67" s="45"/>
      <c r="L67" s="45"/>
      <c r="M67" s="54"/>
      <c r="N67" s="47"/>
      <c r="O67" s="48"/>
    </row>
    <row r="68" spans="1:15" ht="12.75" x14ac:dyDescent="0.2">
      <c r="H68" s="69"/>
    </row>
  </sheetData>
  <mergeCells count="11">
    <mergeCell ref="L1:O1"/>
    <mergeCell ref="M4:N4"/>
    <mergeCell ref="A2:O2"/>
    <mergeCell ref="A3:O3"/>
    <mergeCell ref="A4:A5"/>
    <mergeCell ref="B4:B5"/>
    <mergeCell ref="C4:D4"/>
    <mergeCell ref="E4:F4"/>
    <mergeCell ref="G4:H4"/>
    <mergeCell ref="I4:J4"/>
    <mergeCell ref="K4:L4"/>
  </mergeCells>
  <pageMargins left="0.7" right="0.7" top="0.75" bottom="0.75" header="0.3" footer="0.3"/>
  <pageSetup paperSize="9" scale="88" orientation="landscape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7"/>
  <sheetViews>
    <sheetView view="pageBreakPreview" zoomScale="93" zoomScaleNormal="100" zoomScaleSheetLayoutView="93" workbookViewId="0">
      <pane xSplit="2" ySplit="5" topLeftCell="C42" activePane="bottomRight" state="frozen"/>
      <selection pane="topRight" activeCell="C1" sqref="C1"/>
      <selection pane="bottomLeft" activeCell="A6" sqref="A6"/>
      <selection pane="bottomRight" activeCell="L1" sqref="L1:O1"/>
    </sheetView>
  </sheetViews>
  <sheetFormatPr defaultRowHeight="11.25" x14ac:dyDescent="0.2"/>
  <cols>
    <col min="2" max="2" width="26.1640625" customWidth="1"/>
    <col min="3" max="3" width="10.6640625" customWidth="1"/>
    <col min="5" max="5" width="13.5" customWidth="1"/>
    <col min="7" max="7" width="12.1640625" customWidth="1"/>
    <col min="8" max="8" width="13.6640625" customWidth="1"/>
    <col min="9" max="9" width="11" customWidth="1"/>
    <col min="11" max="11" width="11.5" customWidth="1"/>
    <col min="13" max="13" width="12.33203125" customWidth="1"/>
    <col min="15" max="15" width="15.5" customWidth="1"/>
    <col min="258" max="258" width="26.1640625" customWidth="1"/>
    <col min="261" max="261" width="13.5" customWidth="1"/>
    <col min="263" max="263" width="12.1640625" customWidth="1"/>
    <col min="264" max="264" width="13.6640625" customWidth="1"/>
    <col min="271" max="271" width="15.5" customWidth="1"/>
    <col min="514" max="514" width="26.1640625" customWidth="1"/>
    <col min="517" max="517" width="13.5" customWidth="1"/>
    <col min="519" max="519" width="12.1640625" customWidth="1"/>
    <col min="520" max="520" width="13.6640625" customWidth="1"/>
    <col min="527" max="527" width="15.5" customWidth="1"/>
    <col min="770" max="770" width="26.1640625" customWidth="1"/>
    <col min="773" max="773" width="13.5" customWidth="1"/>
    <col min="775" max="775" width="12.1640625" customWidth="1"/>
    <col min="776" max="776" width="13.6640625" customWidth="1"/>
    <col min="783" max="783" width="15.5" customWidth="1"/>
    <col min="1026" max="1026" width="26.1640625" customWidth="1"/>
    <col min="1029" max="1029" width="13.5" customWidth="1"/>
    <col min="1031" max="1031" width="12.1640625" customWidth="1"/>
    <col min="1032" max="1032" width="13.6640625" customWidth="1"/>
    <col min="1039" max="1039" width="15.5" customWidth="1"/>
    <col min="1282" max="1282" width="26.1640625" customWidth="1"/>
    <col min="1285" max="1285" width="13.5" customWidth="1"/>
    <col min="1287" max="1287" width="12.1640625" customWidth="1"/>
    <col min="1288" max="1288" width="13.6640625" customWidth="1"/>
    <col min="1295" max="1295" width="15.5" customWidth="1"/>
    <col min="1538" max="1538" width="26.1640625" customWidth="1"/>
    <col min="1541" max="1541" width="13.5" customWidth="1"/>
    <col min="1543" max="1543" width="12.1640625" customWidth="1"/>
    <col min="1544" max="1544" width="13.6640625" customWidth="1"/>
    <col min="1551" max="1551" width="15.5" customWidth="1"/>
    <col min="1794" max="1794" width="26.1640625" customWidth="1"/>
    <col min="1797" max="1797" width="13.5" customWidth="1"/>
    <col min="1799" max="1799" width="12.1640625" customWidth="1"/>
    <col min="1800" max="1800" width="13.6640625" customWidth="1"/>
    <col min="1807" max="1807" width="15.5" customWidth="1"/>
    <col min="2050" max="2050" width="26.1640625" customWidth="1"/>
    <col min="2053" max="2053" width="13.5" customWidth="1"/>
    <col min="2055" max="2055" width="12.1640625" customWidth="1"/>
    <col min="2056" max="2056" width="13.6640625" customWidth="1"/>
    <col min="2063" max="2063" width="15.5" customWidth="1"/>
    <col min="2306" max="2306" width="26.1640625" customWidth="1"/>
    <col min="2309" max="2309" width="13.5" customWidth="1"/>
    <col min="2311" max="2311" width="12.1640625" customWidth="1"/>
    <col min="2312" max="2312" width="13.6640625" customWidth="1"/>
    <col min="2319" max="2319" width="15.5" customWidth="1"/>
    <col min="2562" max="2562" width="26.1640625" customWidth="1"/>
    <col min="2565" max="2565" width="13.5" customWidth="1"/>
    <col min="2567" max="2567" width="12.1640625" customWidth="1"/>
    <col min="2568" max="2568" width="13.6640625" customWidth="1"/>
    <col min="2575" max="2575" width="15.5" customWidth="1"/>
    <col min="2818" max="2818" width="26.1640625" customWidth="1"/>
    <col min="2821" max="2821" width="13.5" customWidth="1"/>
    <col min="2823" max="2823" width="12.1640625" customWidth="1"/>
    <col min="2824" max="2824" width="13.6640625" customWidth="1"/>
    <col min="2831" max="2831" width="15.5" customWidth="1"/>
    <col min="3074" max="3074" width="26.1640625" customWidth="1"/>
    <col min="3077" max="3077" width="13.5" customWidth="1"/>
    <col min="3079" max="3079" width="12.1640625" customWidth="1"/>
    <col min="3080" max="3080" width="13.6640625" customWidth="1"/>
    <col min="3087" max="3087" width="15.5" customWidth="1"/>
    <col min="3330" max="3330" width="26.1640625" customWidth="1"/>
    <col min="3333" max="3333" width="13.5" customWidth="1"/>
    <col min="3335" max="3335" width="12.1640625" customWidth="1"/>
    <col min="3336" max="3336" width="13.6640625" customWidth="1"/>
    <col min="3343" max="3343" width="15.5" customWidth="1"/>
    <col min="3586" max="3586" width="26.1640625" customWidth="1"/>
    <col min="3589" max="3589" width="13.5" customWidth="1"/>
    <col min="3591" max="3591" width="12.1640625" customWidth="1"/>
    <col min="3592" max="3592" width="13.6640625" customWidth="1"/>
    <col min="3599" max="3599" width="15.5" customWidth="1"/>
    <col min="3842" max="3842" width="26.1640625" customWidth="1"/>
    <col min="3845" max="3845" width="13.5" customWidth="1"/>
    <col min="3847" max="3847" width="12.1640625" customWidth="1"/>
    <col min="3848" max="3848" width="13.6640625" customWidth="1"/>
    <col min="3855" max="3855" width="15.5" customWidth="1"/>
    <col min="4098" max="4098" width="26.1640625" customWidth="1"/>
    <col min="4101" max="4101" width="13.5" customWidth="1"/>
    <col min="4103" max="4103" width="12.1640625" customWidth="1"/>
    <col min="4104" max="4104" width="13.6640625" customWidth="1"/>
    <col min="4111" max="4111" width="15.5" customWidth="1"/>
    <col min="4354" max="4354" width="26.1640625" customWidth="1"/>
    <col min="4357" max="4357" width="13.5" customWidth="1"/>
    <col min="4359" max="4359" width="12.1640625" customWidth="1"/>
    <col min="4360" max="4360" width="13.6640625" customWidth="1"/>
    <col min="4367" max="4367" width="15.5" customWidth="1"/>
    <col min="4610" max="4610" width="26.1640625" customWidth="1"/>
    <col min="4613" max="4613" width="13.5" customWidth="1"/>
    <col min="4615" max="4615" width="12.1640625" customWidth="1"/>
    <col min="4616" max="4616" width="13.6640625" customWidth="1"/>
    <col min="4623" max="4623" width="15.5" customWidth="1"/>
    <col min="4866" max="4866" width="26.1640625" customWidth="1"/>
    <col min="4869" max="4869" width="13.5" customWidth="1"/>
    <col min="4871" max="4871" width="12.1640625" customWidth="1"/>
    <col min="4872" max="4872" width="13.6640625" customWidth="1"/>
    <col min="4879" max="4879" width="15.5" customWidth="1"/>
    <col min="5122" max="5122" width="26.1640625" customWidth="1"/>
    <col min="5125" max="5125" width="13.5" customWidth="1"/>
    <col min="5127" max="5127" width="12.1640625" customWidth="1"/>
    <col min="5128" max="5128" width="13.6640625" customWidth="1"/>
    <col min="5135" max="5135" width="15.5" customWidth="1"/>
    <col min="5378" max="5378" width="26.1640625" customWidth="1"/>
    <col min="5381" max="5381" width="13.5" customWidth="1"/>
    <col min="5383" max="5383" width="12.1640625" customWidth="1"/>
    <col min="5384" max="5384" width="13.6640625" customWidth="1"/>
    <col min="5391" max="5391" width="15.5" customWidth="1"/>
    <col min="5634" max="5634" width="26.1640625" customWidth="1"/>
    <col min="5637" max="5637" width="13.5" customWidth="1"/>
    <col min="5639" max="5639" width="12.1640625" customWidth="1"/>
    <col min="5640" max="5640" width="13.6640625" customWidth="1"/>
    <col min="5647" max="5647" width="15.5" customWidth="1"/>
    <col min="5890" max="5890" width="26.1640625" customWidth="1"/>
    <col min="5893" max="5893" width="13.5" customWidth="1"/>
    <col min="5895" max="5895" width="12.1640625" customWidth="1"/>
    <col min="5896" max="5896" width="13.6640625" customWidth="1"/>
    <col min="5903" max="5903" width="15.5" customWidth="1"/>
    <col min="6146" max="6146" width="26.1640625" customWidth="1"/>
    <col min="6149" max="6149" width="13.5" customWidth="1"/>
    <col min="6151" max="6151" width="12.1640625" customWidth="1"/>
    <col min="6152" max="6152" width="13.6640625" customWidth="1"/>
    <col min="6159" max="6159" width="15.5" customWidth="1"/>
    <col min="6402" max="6402" width="26.1640625" customWidth="1"/>
    <col min="6405" max="6405" width="13.5" customWidth="1"/>
    <col min="6407" max="6407" width="12.1640625" customWidth="1"/>
    <col min="6408" max="6408" width="13.6640625" customWidth="1"/>
    <col min="6415" max="6415" width="15.5" customWidth="1"/>
    <col min="6658" max="6658" width="26.1640625" customWidth="1"/>
    <col min="6661" max="6661" width="13.5" customWidth="1"/>
    <col min="6663" max="6663" width="12.1640625" customWidth="1"/>
    <col min="6664" max="6664" width="13.6640625" customWidth="1"/>
    <col min="6671" max="6671" width="15.5" customWidth="1"/>
    <col min="6914" max="6914" width="26.1640625" customWidth="1"/>
    <col min="6917" max="6917" width="13.5" customWidth="1"/>
    <col min="6919" max="6919" width="12.1640625" customWidth="1"/>
    <col min="6920" max="6920" width="13.6640625" customWidth="1"/>
    <col min="6927" max="6927" width="15.5" customWidth="1"/>
    <col min="7170" max="7170" width="26.1640625" customWidth="1"/>
    <col min="7173" max="7173" width="13.5" customWidth="1"/>
    <col min="7175" max="7175" width="12.1640625" customWidth="1"/>
    <col min="7176" max="7176" width="13.6640625" customWidth="1"/>
    <col min="7183" max="7183" width="15.5" customWidth="1"/>
    <col min="7426" max="7426" width="26.1640625" customWidth="1"/>
    <col min="7429" max="7429" width="13.5" customWidth="1"/>
    <col min="7431" max="7431" width="12.1640625" customWidth="1"/>
    <col min="7432" max="7432" width="13.6640625" customWidth="1"/>
    <col min="7439" max="7439" width="15.5" customWidth="1"/>
    <col min="7682" max="7682" width="26.1640625" customWidth="1"/>
    <col min="7685" max="7685" width="13.5" customWidth="1"/>
    <col min="7687" max="7687" width="12.1640625" customWidth="1"/>
    <col min="7688" max="7688" width="13.6640625" customWidth="1"/>
    <col min="7695" max="7695" width="15.5" customWidth="1"/>
    <col min="7938" max="7938" width="26.1640625" customWidth="1"/>
    <col min="7941" max="7941" width="13.5" customWidth="1"/>
    <col min="7943" max="7943" width="12.1640625" customWidth="1"/>
    <col min="7944" max="7944" width="13.6640625" customWidth="1"/>
    <col min="7951" max="7951" width="15.5" customWidth="1"/>
    <col min="8194" max="8194" width="26.1640625" customWidth="1"/>
    <col min="8197" max="8197" width="13.5" customWidth="1"/>
    <col min="8199" max="8199" width="12.1640625" customWidth="1"/>
    <col min="8200" max="8200" width="13.6640625" customWidth="1"/>
    <col min="8207" max="8207" width="15.5" customWidth="1"/>
    <col min="8450" max="8450" width="26.1640625" customWidth="1"/>
    <col min="8453" max="8453" width="13.5" customWidth="1"/>
    <col min="8455" max="8455" width="12.1640625" customWidth="1"/>
    <col min="8456" max="8456" width="13.6640625" customWidth="1"/>
    <col min="8463" max="8463" width="15.5" customWidth="1"/>
    <col min="8706" max="8706" width="26.1640625" customWidth="1"/>
    <col min="8709" max="8709" width="13.5" customWidth="1"/>
    <col min="8711" max="8711" width="12.1640625" customWidth="1"/>
    <col min="8712" max="8712" width="13.6640625" customWidth="1"/>
    <col min="8719" max="8719" width="15.5" customWidth="1"/>
    <col min="8962" max="8962" width="26.1640625" customWidth="1"/>
    <col min="8965" max="8965" width="13.5" customWidth="1"/>
    <col min="8967" max="8967" width="12.1640625" customWidth="1"/>
    <col min="8968" max="8968" width="13.6640625" customWidth="1"/>
    <col min="8975" max="8975" width="15.5" customWidth="1"/>
    <col min="9218" max="9218" width="26.1640625" customWidth="1"/>
    <col min="9221" max="9221" width="13.5" customWidth="1"/>
    <col min="9223" max="9223" width="12.1640625" customWidth="1"/>
    <col min="9224" max="9224" width="13.6640625" customWidth="1"/>
    <col min="9231" max="9231" width="15.5" customWidth="1"/>
    <col min="9474" max="9474" width="26.1640625" customWidth="1"/>
    <col min="9477" max="9477" width="13.5" customWidth="1"/>
    <col min="9479" max="9479" width="12.1640625" customWidth="1"/>
    <col min="9480" max="9480" width="13.6640625" customWidth="1"/>
    <col min="9487" max="9487" width="15.5" customWidth="1"/>
    <col min="9730" max="9730" width="26.1640625" customWidth="1"/>
    <col min="9733" max="9733" width="13.5" customWidth="1"/>
    <col min="9735" max="9735" width="12.1640625" customWidth="1"/>
    <col min="9736" max="9736" width="13.6640625" customWidth="1"/>
    <col min="9743" max="9743" width="15.5" customWidth="1"/>
    <col min="9986" max="9986" width="26.1640625" customWidth="1"/>
    <col min="9989" max="9989" width="13.5" customWidth="1"/>
    <col min="9991" max="9991" width="12.1640625" customWidth="1"/>
    <col min="9992" max="9992" width="13.6640625" customWidth="1"/>
    <col min="9999" max="9999" width="15.5" customWidth="1"/>
    <col min="10242" max="10242" width="26.1640625" customWidth="1"/>
    <col min="10245" max="10245" width="13.5" customWidth="1"/>
    <col min="10247" max="10247" width="12.1640625" customWidth="1"/>
    <col min="10248" max="10248" width="13.6640625" customWidth="1"/>
    <col min="10255" max="10255" width="15.5" customWidth="1"/>
    <col min="10498" max="10498" width="26.1640625" customWidth="1"/>
    <col min="10501" max="10501" width="13.5" customWidth="1"/>
    <col min="10503" max="10503" width="12.1640625" customWidth="1"/>
    <col min="10504" max="10504" width="13.6640625" customWidth="1"/>
    <col min="10511" max="10511" width="15.5" customWidth="1"/>
    <col min="10754" max="10754" width="26.1640625" customWidth="1"/>
    <col min="10757" max="10757" width="13.5" customWidth="1"/>
    <col min="10759" max="10759" width="12.1640625" customWidth="1"/>
    <col min="10760" max="10760" width="13.6640625" customWidth="1"/>
    <col min="10767" max="10767" width="15.5" customWidth="1"/>
    <col min="11010" max="11010" width="26.1640625" customWidth="1"/>
    <col min="11013" max="11013" width="13.5" customWidth="1"/>
    <col min="11015" max="11015" width="12.1640625" customWidth="1"/>
    <col min="11016" max="11016" width="13.6640625" customWidth="1"/>
    <col min="11023" max="11023" width="15.5" customWidth="1"/>
    <col min="11266" max="11266" width="26.1640625" customWidth="1"/>
    <col min="11269" max="11269" width="13.5" customWidth="1"/>
    <col min="11271" max="11271" width="12.1640625" customWidth="1"/>
    <col min="11272" max="11272" width="13.6640625" customWidth="1"/>
    <col min="11279" max="11279" width="15.5" customWidth="1"/>
    <col min="11522" max="11522" width="26.1640625" customWidth="1"/>
    <col min="11525" max="11525" width="13.5" customWidth="1"/>
    <col min="11527" max="11527" width="12.1640625" customWidth="1"/>
    <col min="11528" max="11528" width="13.6640625" customWidth="1"/>
    <col min="11535" max="11535" width="15.5" customWidth="1"/>
    <col min="11778" max="11778" width="26.1640625" customWidth="1"/>
    <col min="11781" max="11781" width="13.5" customWidth="1"/>
    <col min="11783" max="11783" width="12.1640625" customWidth="1"/>
    <col min="11784" max="11784" width="13.6640625" customWidth="1"/>
    <col min="11791" max="11791" width="15.5" customWidth="1"/>
    <col min="12034" max="12034" width="26.1640625" customWidth="1"/>
    <col min="12037" max="12037" width="13.5" customWidth="1"/>
    <col min="12039" max="12039" width="12.1640625" customWidth="1"/>
    <col min="12040" max="12040" width="13.6640625" customWidth="1"/>
    <col min="12047" max="12047" width="15.5" customWidth="1"/>
    <col min="12290" max="12290" width="26.1640625" customWidth="1"/>
    <col min="12293" max="12293" width="13.5" customWidth="1"/>
    <col min="12295" max="12295" width="12.1640625" customWidth="1"/>
    <col min="12296" max="12296" width="13.6640625" customWidth="1"/>
    <col min="12303" max="12303" width="15.5" customWidth="1"/>
    <col min="12546" max="12546" width="26.1640625" customWidth="1"/>
    <col min="12549" max="12549" width="13.5" customWidth="1"/>
    <col min="12551" max="12551" width="12.1640625" customWidth="1"/>
    <col min="12552" max="12552" width="13.6640625" customWidth="1"/>
    <col min="12559" max="12559" width="15.5" customWidth="1"/>
    <col min="12802" max="12802" width="26.1640625" customWidth="1"/>
    <col min="12805" max="12805" width="13.5" customWidth="1"/>
    <col min="12807" max="12807" width="12.1640625" customWidth="1"/>
    <col min="12808" max="12808" width="13.6640625" customWidth="1"/>
    <col min="12815" max="12815" width="15.5" customWidth="1"/>
    <col min="13058" max="13058" width="26.1640625" customWidth="1"/>
    <col min="13061" max="13061" width="13.5" customWidth="1"/>
    <col min="13063" max="13063" width="12.1640625" customWidth="1"/>
    <col min="13064" max="13064" width="13.6640625" customWidth="1"/>
    <col min="13071" max="13071" width="15.5" customWidth="1"/>
    <col min="13314" max="13314" width="26.1640625" customWidth="1"/>
    <col min="13317" max="13317" width="13.5" customWidth="1"/>
    <col min="13319" max="13319" width="12.1640625" customWidth="1"/>
    <col min="13320" max="13320" width="13.6640625" customWidth="1"/>
    <col min="13327" max="13327" width="15.5" customWidth="1"/>
    <col min="13570" max="13570" width="26.1640625" customWidth="1"/>
    <col min="13573" max="13573" width="13.5" customWidth="1"/>
    <col min="13575" max="13575" width="12.1640625" customWidth="1"/>
    <col min="13576" max="13576" width="13.6640625" customWidth="1"/>
    <col min="13583" max="13583" width="15.5" customWidth="1"/>
    <col min="13826" max="13826" width="26.1640625" customWidth="1"/>
    <col min="13829" max="13829" width="13.5" customWidth="1"/>
    <col min="13831" max="13831" width="12.1640625" customWidth="1"/>
    <col min="13832" max="13832" width="13.6640625" customWidth="1"/>
    <col min="13839" max="13839" width="15.5" customWidth="1"/>
    <col min="14082" max="14082" width="26.1640625" customWidth="1"/>
    <col min="14085" max="14085" width="13.5" customWidth="1"/>
    <col min="14087" max="14087" width="12.1640625" customWidth="1"/>
    <col min="14088" max="14088" width="13.6640625" customWidth="1"/>
    <col min="14095" max="14095" width="15.5" customWidth="1"/>
    <col min="14338" max="14338" width="26.1640625" customWidth="1"/>
    <col min="14341" max="14341" width="13.5" customWidth="1"/>
    <col min="14343" max="14343" width="12.1640625" customWidth="1"/>
    <col min="14344" max="14344" width="13.6640625" customWidth="1"/>
    <col min="14351" max="14351" width="15.5" customWidth="1"/>
    <col min="14594" max="14594" width="26.1640625" customWidth="1"/>
    <col min="14597" max="14597" width="13.5" customWidth="1"/>
    <col min="14599" max="14599" width="12.1640625" customWidth="1"/>
    <col min="14600" max="14600" width="13.6640625" customWidth="1"/>
    <col min="14607" max="14607" width="15.5" customWidth="1"/>
    <col min="14850" max="14850" width="26.1640625" customWidth="1"/>
    <col min="14853" max="14853" width="13.5" customWidth="1"/>
    <col min="14855" max="14855" width="12.1640625" customWidth="1"/>
    <col min="14856" max="14856" width="13.6640625" customWidth="1"/>
    <col min="14863" max="14863" width="15.5" customWidth="1"/>
    <col min="15106" max="15106" width="26.1640625" customWidth="1"/>
    <col min="15109" max="15109" width="13.5" customWidth="1"/>
    <col min="15111" max="15111" width="12.1640625" customWidth="1"/>
    <col min="15112" max="15112" width="13.6640625" customWidth="1"/>
    <col min="15119" max="15119" width="15.5" customWidth="1"/>
    <col min="15362" max="15362" width="26.1640625" customWidth="1"/>
    <col min="15365" max="15365" width="13.5" customWidth="1"/>
    <col min="15367" max="15367" width="12.1640625" customWidth="1"/>
    <col min="15368" max="15368" width="13.6640625" customWidth="1"/>
    <col min="15375" max="15375" width="15.5" customWidth="1"/>
    <col min="15618" max="15618" width="26.1640625" customWidth="1"/>
    <col min="15621" max="15621" width="13.5" customWidth="1"/>
    <col min="15623" max="15623" width="12.1640625" customWidth="1"/>
    <col min="15624" max="15624" width="13.6640625" customWidth="1"/>
    <col min="15631" max="15631" width="15.5" customWidth="1"/>
    <col min="15874" max="15874" width="26.1640625" customWidth="1"/>
    <col min="15877" max="15877" width="13.5" customWidth="1"/>
    <col min="15879" max="15879" width="12.1640625" customWidth="1"/>
    <col min="15880" max="15880" width="13.6640625" customWidth="1"/>
    <col min="15887" max="15887" width="15.5" customWidth="1"/>
    <col min="16130" max="16130" width="26.1640625" customWidth="1"/>
    <col min="16133" max="16133" width="13.5" customWidth="1"/>
    <col min="16135" max="16135" width="12.1640625" customWidth="1"/>
    <col min="16136" max="16136" width="13.6640625" customWidth="1"/>
    <col min="16143" max="16143" width="15.5" customWidth="1"/>
  </cols>
  <sheetData>
    <row r="1" spans="1:15" ht="43.5" customHeight="1" x14ac:dyDescent="0.2">
      <c r="A1" s="79"/>
      <c r="B1" s="99"/>
      <c r="C1" s="99"/>
      <c r="D1" s="99"/>
      <c r="E1" s="99"/>
      <c r="F1" s="99"/>
      <c r="G1" s="100"/>
      <c r="H1" s="101"/>
      <c r="I1" s="33"/>
      <c r="J1" s="33"/>
      <c r="K1" s="37"/>
      <c r="L1" s="458" t="s">
        <v>378</v>
      </c>
      <c r="M1" s="458"/>
      <c r="N1" s="458"/>
      <c r="O1" s="458"/>
    </row>
    <row r="2" spans="1:15" s="37" customFormat="1" ht="18" x14ac:dyDescent="0.25">
      <c r="A2" s="483" t="s">
        <v>145</v>
      </c>
      <c r="B2" s="483"/>
      <c r="C2" s="483"/>
      <c r="D2" s="483"/>
      <c r="E2" s="483"/>
      <c r="F2" s="483"/>
      <c r="G2" s="483"/>
      <c r="H2" s="483"/>
      <c r="I2" s="483"/>
      <c r="J2" s="483"/>
      <c r="K2" s="483"/>
      <c r="L2" s="483"/>
      <c r="M2" s="483"/>
      <c r="N2" s="483"/>
      <c r="O2" s="483"/>
    </row>
    <row r="3" spans="1:15" s="37" customFormat="1" ht="41.25" customHeight="1" x14ac:dyDescent="0.2">
      <c r="A3" s="489" t="s">
        <v>146</v>
      </c>
      <c r="B3" s="489"/>
      <c r="C3" s="489"/>
      <c r="D3" s="489"/>
      <c r="E3" s="489"/>
      <c r="F3" s="489"/>
      <c r="G3" s="489"/>
      <c r="H3" s="489"/>
      <c r="I3" s="489"/>
      <c r="J3" s="489"/>
      <c r="K3" s="489"/>
      <c r="L3" s="489"/>
      <c r="M3" s="489"/>
      <c r="N3" s="489"/>
      <c r="O3" s="489"/>
    </row>
    <row r="4" spans="1:15" s="30" customFormat="1" ht="59.25" customHeight="1" x14ac:dyDescent="0.2">
      <c r="A4" s="485" t="s">
        <v>0</v>
      </c>
      <c r="B4" s="485" t="s">
        <v>113</v>
      </c>
      <c r="C4" s="490" t="s">
        <v>147</v>
      </c>
      <c r="D4" s="491"/>
      <c r="E4" s="492" t="s">
        <v>115</v>
      </c>
      <c r="F4" s="493"/>
      <c r="G4" s="494" t="s">
        <v>148</v>
      </c>
      <c r="H4" s="495"/>
      <c r="I4" s="496" t="s">
        <v>149</v>
      </c>
      <c r="J4" s="497"/>
      <c r="K4" s="498" t="s">
        <v>118</v>
      </c>
      <c r="L4" s="499"/>
      <c r="M4" s="487" t="s">
        <v>119</v>
      </c>
      <c r="N4" s="488"/>
      <c r="O4" s="167" t="s">
        <v>143</v>
      </c>
    </row>
    <row r="5" spans="1:15" s="30" customFormat="1" ht="21" customHeight="1" x14ac:dyDescent="0.2">
      <c r="A5" s="486"/>
      <c r="B5" s="486"/>
      <c r="C5" s="168" t="s">
        <v>121</v>
      </c>
      <c r="D5" s="168" t="s">
        <v>122</v>
      </c>
      <c r="E5" s="168" t="s">
        <v>121</v>
      </c>
      <c r="F5" s="168" t="s">
        <v>122</v>
      </c>
      <c r="G5" s="168" t="s">
        <v>121</v>
      </c>
      <c r="H5" s="168" t="s">
        <v>122</v>
      </c>
      <c r="I5" s="168" t="s">
        <v>121</v>
      </c>
      <c r="J5" s="168" t="s">
        <v>122</v>
      </c>
      <c r="K5" s="168" t="s">
        <v>121</v>
      </c>
      <c r="L5" s="168" t="s">
        <v>122</v>
      </c>
      <c r="M5" s="169" t="s">
        <v>121</v>
      </c>
      <c r="N5" s="170" t="s">
        <v>122</v>
      </c>
      <c r="O5" s="171" t="s">
        <v>123</v>
      </c>
    </row>
    <row r="6" spans="1:15" ht="25.5" x14ac:dyDescent="0.2">
      <c r="A6" s="39">
        <v>560002</v>
      </c>
      <c r="B6" s="40" t="s">
        <v>56</v>
      </c>
      <c r="C6" s="42">
        <v>3817</v>
      </c>
      <c r="D6" s="42">
        <v>3</v>
      </c>
      <c r="E6" s="42">
        <v>17173</v>
      </c>
      <c r="F6" s="42">
        <v>0</v>
      </c>
      <c r="G6" s="69">
        <v>0.2223</v>
      </c>
      <c r="H6" s="69">
        <v>0</v>
      </c>
      <c r="I6" s="44">
        <v>2.5</v>
      </c>
      <c r="J6" s="70">
        <v>0</v>
      </c>
      <c r="K6" s="45">
        <v>2.5</v>
      </c>
      <c r="L6" s="45">
        <v>0</v>
      </c>
      <c r="M6" s="103"/>
      <c r="N6" s="71"/>
      <c r="O6" s="48">
        <v>2.5</v>
      </c>
    </row>
    <row r="7" spans="1:15" ht="25.5" x14ac:dyDescent="0.2">
      <c r="A7" s="39">
        <v>560014</v>
      </c>
      <c r="B7" s="40" t="s">
        <v>67</v>
      </c>
      <c r="C7" s="42">
        <v>375</v>
      </c>
      <c r="D7" s="42">
        <v>5</v>
      </c>
      <c r="E7" s="42">
        <v>4575</v>
      </c>
      <c r="F7" s="42">
        <v>186</v>
      </c>
      <c r="G7" s="69">
        <v>8.2000000000000003E-2</v>
      </c>
      <c r="H7" s="69">
        <v>2.69E-2</v>
      </c>
      <c r="I7" s="44">
        <v>2.5</v>
      </c>
      <c r="J7" s="70">
        <v>2.5</v>
      </c>
      <c r="K7" s="45">
        <v>2.4</v>
      </c>
      <c r="L7" s="45">
        <v>0.1</v>
      </c>
      <c r="M7" s="103"/>
      <c r="N7" s="71"/>
      <c r="O7" s="48">
        <v>2.5</v>
      </c>
    </row>
    <row r="8" spans="1:15" ht="25.5" x14ac:dyDescent="0.2">
      <c r="A8" s="39">
        <v>560017</v>
      </c>
      <c r="B8" s="40" t="s">
        <v>68</v>
      </c>
      <c r="C8" s="42">
        <v>16077</v>
      </c>
      <c r="D8" s="42">
        <v>4</v>
      </c>
      <c r="E8" s="42">
        <v>77712</v>
      </c>
      <c r="F8" s="42">
        <v>3</v>
      </c>
      <c r="G8" s="69">
        <v>0.2069</v>
      </c>
      <c r="H8" s="69">
        <v>1.3332999999999999</v>
      </c>
      <c r="I8" s="44">
        <v>2.5</v>
      </c>
      <c r="J8" s="70">
        <v>0</v>
      </c>
      <c r="K8" s="45">
        <v>2.5</v>
      </c>
      <c r="L8" s="45">
        <v>0</v>
      </c>
      <c r="M8" s="103"/>
      <c r="N8" s="71"/>
      <c r="O8" s="48">
        <v>2.5</v>
      </c>
    </row>
    <row r="9" spans="1:15" ht="25.5" x14ac:dyDescent="0.2">
      <c r="A9" s="39">
        <v>560019</v>
      </c>
      <c r="B9" s="40" t="s">
        <v>69</v>
      </c>
      <c r="C9" s="42">
        <v>19746</v>
      </c>
      <c r="D9" s="42">
        <v>713</v>
      </c>
      <c r="E9" s="42">
        <v>88197</v>
      </c>
      <c r="F9" s="42">
        <v>3449</v>
      </c>
      <c r="G9" s="69">
        <v>0.22389999999999999</v>
      </c>
      <c r="H9" s="69">
        <v>0.20669999999999999</v>
      </c>
      <c r="I9" s="44">
        <v>2.5</v>
      </c>
      <c r="J9" s="70">
        <v>2.5</v>
      </c>
      <c r="K9" s="45">
        <v>2.4</v>
      </c>
      <c r="L9" s="45">
        <v>0.1</v>
      </c>
      <c r="M9" s="103"/>
      <c r="N9" s="71"/>
      <c r="O9" s="48">
        <v>2.5</v>
      </c>
    </row>
    <row r="10" spans="1:15" ht="25.5" x14ac:dyDescent="0.2">
      <c r="A10" s="39">
        <v>560021</v>
      </c>
      <c r="B10" s="40" t="s">
        <v>70</v>
      </c>
      <c r="C10" s="42">
        <v>13535</v>
      </c>
      <c r="D10" s="42">
        <v>9141</v>
      </c>
      <c r="E10" s="42">
        <v>55956</v>
      </c>
      <c r="F10" s="42">
        <v>38441</v>
      </c>
      <c r="G10" s="69">
        <v>0.2419</v>
      </c>
      <c r="H10" s="69">
        <v>0.23780000000000001</v>
      </c>
      <c r="I10" s="44">
        <v>1.85</v>
      </c>
      <c r="J10" s="70">
        <v>2.4500000000000002</v>
      </c>
      <c r="K10" s="45">
        <v>1.0900000000000001</v>
      </c>
      <c r="L10" s="45">
        <v>1</v>
      </c>
      <c r="M10" s="103"/>
      <c r="N10" s="71"/>
      <c r="O10" s="48">
        <v>2.09</v>
      </c>
    </row>
    <row r="11" spans="1:15" ht="25.5" x14ac:dyDescent="0.2">
      <c r="A11" s="39">
        <v>560022</v>
      </c>
      <c r="B11" s="40" t="s">
        <v>71</v>
      </c>
      <c r="C11" s="42">
        <v>16009</v>
      </c>
      <c r="D11" s="42">
        <v>5272</v>
      </c>
      <c r="E11" s="42">
        <v>67126</v>
      </c>
      <c r="F11" s="42">
        <v>23908</v>
      </c>
      <c r="G11" s="69">
        <v>0.23849999999999999</v>
      </c>
      <c r="H11" s="69">
        <v>0.2205</v>
      </c>
      <c r="I11" s="44">
        <v>2.0099999999999998</v>
      </c>
      <c r="J11" s="70">
        <v>2.4900000000000002</v>
      </c>
      <c r="K11" s="45">
        <v>1.49</v>
      </c>
      <c r="L11" s="45">
        <v>0.65</v>
      </c>
      <c r="M11" s="103"/>
      <c r="N11" s="71"/>
      <c r="O11" s="48">
        <v>2.14</v>
      </c>
    </row>
    <row r="12" spans="1:15" ht="12.75" x14ac:dyDescent="0.2">
      <c r="A12" s="39">
        <v>560024</v>
      </c>
      <c r="B12" s="40" t="s">
        <v>72</v>
      </c>
      <c r="C12" s="42">
        <v>249</v>
      </c>
      <c r="D12" s="42">
        <v>12112</v>
      </c>
      <c r="E12" s="42">
        <v>2664</v>
      </c>
      <c r="F12" s="42">
        <v>50672</v>
      </c>
      <c r="G12" s="69">
        <v>9.35E-2</v>
      </c>
      <c r="H12" s="69">
        <v>0.23899999999999999</v>
      </c>
      <c r="I12" s="44">
        <v>2.5</v>
      </c>
      <c r="J12" s="70">
        <v>2.4500000000000002</v>
      </c>
      <c r="K12" s="45">
        <v>0.13</v>
      </c>
      <c r="L12" s="45">
        <v>2.33</v>
      </c>
      <c r="M12" s="103"/>
      <c r="N12" s="71"/>
      <c r="O12" s="48">
        <v>2.46</v>
      </c>
    </row>
    <row r="13" spans="1:15" ht="25.5" x14ac:dyDescent="0.2">
      <c r="A13" s="39">
        <v>560026</v>
      </c>
      <c r="B13" s="40" t="s">
        <v>73</v>
      </c>
      <c r="C13" s="42">
        <v>21537</v>
      </c>
      <c r="D13" s="42">
        <v>5159</v>
      </c>
      <c r="E13" s="42">
        <v>97013</v>
      </c>
      <c r="F13" s="42">
        <v>19665</v>
      </c>
      <c r="G13" s="69">
        <v>0.222</v>
      </c>
      <c r="H13" s="69">
        <v>0.26229999999999998</v>
      </c>
      <c r="I13" s="44">
        <v>2.5</v>
      </c>
      <c r="J13" s="70">
        <v>2.39</v>
      </c>
      <c r="K13" s="45">
        <v>2.08</v>
      </c>
      <c r="L13" s="45">
        <v>0.41</v>
      </c>
      <c r="M13" s="103"/>
      <c r="N13" s="71"/>
      <c r="O13" s="48">
        <v>2.4900000000000002</v>
      </c>
    </row>
    <row r="14" spans="1:15" ht="12.75" x14ac:dyDescent="0.2">
      <c r="A14" s="39">
        <v>560032</v>
      </c>
      <c r="B14" s="40" t="s">
        <v>75</v>
      </c>
      <c r="C14" s="42">
        <v>4890</v>
      </c>
      <c r="D14" s="42">
        <v>0</v>
      </c>
      <c r="E14" s="42">
        <v>20534</v>
      </c>
      <c r="F14" s="42">
        <v>0</v>
      </c>
      <c r="G14" s="69">
        <v>0.23810000000000001</v>
      </c>
      <c r="H14" s="69">
        <v>0</v>
      </c>
      <c r="I14" s="44">
        <v>2.0299999999999998</v>
      </c>
      <c r="J14" s="70">
        <v>0</v>
      </c>
      <c r="K14" s="45">
        <v>2.0299999999999998</v>
      </c>
      <c r="L14" s="45">
        <v>0</v>
      </c>
      <c r="M14" s="103"/>
      <c r="N14" s="71"/>
      <c r="O14" s="48">
        <v>2.0299999999999998</v>
      </c>
    </row>
    <row r="15" spans="1:15" ht="12.75" x14ac:dyDescent="0.2">
      <c r="A15" s="39">
        <v>560033</v>
      </c>
      <c r="B15" s="40" t="s">
        <v>76</v>
      </c>
      <c r="C15" s="42">
        <v>8678</v>
      </c>
      <c r="D15" s="42">
        <v>0</v>
      </c>
      <c r="E15" s="42">
        <v>42028</v>
      </c>
      <c r="F15" s="42">
        <v>0</v>
      </c>
      <c r="G15" s="69">
        <v>0.20649999999999999</v>
      </c>
      <c r="H15" s="69">
        <v>0</v>
      </c>
      <c r="I15" s="44">
        <v>2.5</v>
      </c>
      <c r="J15" s="70">
        <v>0</v>
      </c>
      <c r="K15" s="45">
        <v>2.5</v>
      </c>
      <c r="L15" s="45">
        <v>0</v>
      </c>
      <c r="M15" s="103"/>
      <c r="N15" s="71"/>
      <c r="O15" s="48">
        <v>2.5</v>
      </c>
    </row>
    <row r="16" spans="1:15" ht="12.75" x14ac:dyDescent="0.2">
      <c r="A16" s="39">
        <v>560034</v>
      </c>
      <c r="B16" s="40" t="s">
        <v>77</v>
      </c>
      <c r="C16" s="42">
        <v>7572</v>
      </c>
      <c r="D16" s="42">
        <v>1</v>
      </c>
      <c r="E16" s="42">
        <v>37613</v>
      </c>
      <c r="F16" s="42">
        <v>4</v>
      </c>
      <c r="G16" s="69">
        <v>0.20130000000000001</v>
      </c>
      <c r="H16" s="69">
        <v>0.25</v>
      </c>
      <c r="I16" s="44">
        <v>2.5</v>
      </c>
      <c r="J16" s="70">
        <v>2.42</v>
      </c>
      <c r="K16" s="45">
        <v>2.5</v>
      </c>
      <c r="L16" s="45">
        <v>0</v>
      </c>
      <c r="M16" s="103"/>
      <c r="N16" s="71"/>
      <c r="O16" s="48">
        <v>2.5</v>
      </c>
    </row>
    <row r="17" spans="1:15" ht="12.75" x14ac:dyDescent="0.2">
      <c r="A17" s="39">
        <v>560035</v>
      </c>
      <c r="B17" s="40" t="s">
        <v>78</v>
      </c>
      <c r="C17" s="42">
        <v>144</v>
      </c>
      <c r="D17" s="42">
        <v>5770</v>
      </c>
      <c r="E17" s="42">
        <v>1857</v>
      </c>
      <c r="F17" s="42">
        <v>30295</v>
      </c>
      <c r="G17" s="69">
        <v>7.7499999999999999E-2</v>
      </c>
      <c r="H17" s="69">
        <v>0.1905</v>
      </c>
      <c r="I17" s="44">
        <v>2.5</v>
      </c>
      <c r="J17" s="70">
        <v>2.5</v>
      </c>
      <c r="K17" s="45">
        <v>0.15</v>
      </c>
      <c r="L17" s="45">
        <v>2.35</v>
      </c>
      <c r="M17" s="103"/>
      <c r="N17" s="71"/>
      <c r="O17" s="48">
        <v>2.5</v>
      </c>
    </row>
    <row r="18" spans="1:15" ht="12.75" x14ac:dyDescent="0.2">
      <c r="A18" s="39">
        <v>560036</v>
      </c>
      <c r="B18" s="40" t="s">
        <v>74</v>
      </c>
      <c r="C18" s="42">
        <v>9983</v>
      </c>
      <c r="D18" s="42">
        <v>2141</v>
      </c>
      <c r="E18" s="42">
        <v>47023</v>
      </c>
      <c r="F18" s="42">
        <v>10692</v>
      </c>
      <c r="G18" s="69">
        <v>0.21229999999999999</v>
      </c>
      <c r="H18" s="69">
        <v>0.20019999999999999</v>
      </c>
      <c r="I18" s="44">
        <v>2.5</v>
      </c>
      <c r="J18" s="70">
        <v>2.5</v>
      </c>
      <c r="K18" s="45">
        <v>2.0299999999999998</v>
      </c>
      <c r="L18" s="45">
        <v>0.48</v>
      </c>
      <c r="M18" s="103"/>
      <c r="N18" s="71"/>
      <c r="O18" s="48">
        <v>2.5</v>
      </c>
    </row>
    <row r="19" spans="1:15" ht="25.5" x14ac:dyDescent="0.2">
      <c r="A19" s="39">
        <v>560041</v>
      </c>
      <c r="B19" s="40" t="s">
        <v>79</v>
      </c>
      <c r="C19" s="42">
        <v>70</v>
      </c>
      <c r="D19" s="42">
        <v>2929</v>
      </c>
      <c r="E19" s="42">
        <v>1194</v>
      </c>
      <c r="F19" s="42">
        <v>19490</v>
      </c>
      <c r="G19" s="69">
        <v>5.8599999999999999E-2</v>
      </c>
      <c r="H19" s="69">
        <v>0.15029999999999999</v>
      </c>
      <c r="I19" s="44">
        <v>2.5</v>
      </c>
      <c r="J19" s="70">
        <v>2.5</v>
      </c>
      <c r="K19" s="45">
        <v>0.15</v>
      </c>
      <c r="L19" s="45">
        <v>2.35</v>
      </c>
      <c r="M19" s="103"/>
      <c r="N19" s="71"/>
      <c r="O19" s="48">
        <v>2.5</v>
      </c>
    </row>
    <row r="20" spans="1:15" ht="12.75" x14ac:dyDescent="0.2">
      <c r="A20" s="39">
        <v>560043</v>
      </c>
      <c r="B20" s="40" t="s">
        <v>3</v>
      </c>
      <c r="C20" s="42">
        <v>5922</v>
      </c>
      <c r="D20" s="42">
        <v>728</v>
      </c>
      <c r="E20" s="42">
        <v>21053</v>
      </c>
      <c r="F20" s="42">
        <v>5158</v>
      </c>
      <c r="G20" s="69">
        <v>0.28129999999999999</v>
      </c>
      <c r="H20" s="69">
        <v>0.1411</v>
      </c>
      <c r="I20" s="44">
        <v>0</v>
      </c>
      <c r="J20" s="70">
        <v>2.5</v>
      </c>
      <c r="K20" s="45">
        <v>0</v>
      </c>
      <c r="L20" s="45">
        <v>0.5</v>
      </c>
      <c r="M20" s="103"/>
      <c r="N20" s="71"/>
      <c r="O20" s="48">
        <v>0.5</v>
      </c>
    </row>
    <row r="21" spans="1:15" ht="12.75" x14ac:dyDescent="0.2">
      <c r="A21" s="39">
        <v>560045</v>
      </c>
      <c r="B21" s="40" t="s">
        <v>4</v>
      </c>
      <c r="C21" s="42">
        <v>4855</v>
      </c>
      <c r="D21" s="42">
        <v>963</v>
      </c>
      <c r="E21" s="42">
        <v>20219</v>
      </c>
      <c r="F21" s="42">
        <v>5874</v>
      </c>
      <c r="G21" s="69">
        <v>0.24010000000000001</v>
      </c>
      <c r="H21" s="69">
        <v>0.16389999999999999</v>
      </c>
      <c r="I21" s="44">
        <v>1.93</v>
      </c>
      <c r="J21" s="70">
        <v>2.5</v>
      </c>
      <c r="K21" s="45">
        <v>1.49</v>
      </c>
      <c r="L21" s="45">
        <v>0.57999999999999996</v>
      </c>
      <c r="M21" s="103"/>
      <c r="N21" s="71"/>
      <c r="O21" s="48">
        <v>2.0699999999999998</v>
      </c>
    </row>
    <row r="22" spans="1:15" ht="12.75" x14ac:dyDescent="0.2">
      <c r="A22" s="39">
        <v>560047</v>
      </c>
      <c r="B22" s="40" t="s">
        <v>5</v>
      </c>
      <c r="C22" s="42">
        <v>5643</v>
      </c>
      <c r="D22" s="42">
        <v>1107</v>
      </c>
      <c r="E22" s="42">
        <v>29843</v>
      </c>
      <c r="F22" s="42">
        <v>8255</v>
      </c>
      <c r="G22" s="69">
        <v>0.18909999999999999</v>
      </c>
      <c r="H22" s="69">
        <v>0.1341</v>
      </c>
      <c r="I22" s="44">
        <v>2.5</v>
      </c>
      <c r="J22" s="70">
        <v>2.5</v>
      </c>
      <c r="K22" s="45">
        <v>1.95</v>
      </c>
      <c r="L22" s="45">
        <v>0.55000000000000004</v>
      </c>
      <c r="M22" s="103"/>
      <c r="N22" s="71"/>
      <c r="O22" s="48">
        <v>2.5</v>
      </c>
    </row>
    <row r="23" spans="1:15" ht="12.75" x14ac:dyDescent="0.2">
      <c r="A23" s="39">
        <v>560052</v>
      </c>
      <c r="B23" s="40" t="s">
        <v>8</v>
      </c>
      <c r="C23" s="42">
        <v>4062</v>
      </c>
      <c r="D23" s="42">
        <v>1069</v>
      </c>
      <c r="E23" s="42">
        <v>17708</v>
      </c>
      <c r="F23" s="42">
        <v>5487</v>
      </c>
      <c r="G23" s="69">
        <v>0.22939999999999999</v>
      </c>
      <c r="H23" s="69">
        <v>0.1948</v>
      </c>
      <c r="I23" s="44">
        <v>2.4300000000000002</v>
      </c>
      <c r="J23" s="70">
        <v>2.5</v>
      </c>
      <c r="K23" s="45">
        <v>1.85</v>
      </c>
      <c r="L23" s="45">
        <v>0.6</v>
      </c>
      <c r="M23" s="103"/>
      <c r="N23" s="71"/>
      <c r="O23" s="48">
        <v>2.4500000000000002</v>
      </c>
    </row>
    <row r="24" spans="1:15" ht="12.75" x14ac:dyDescent="0.2">
      <c r="A24" s="39">
        <v>560053</v>
      </c>
      <c r="B24" s="40" t="s">
        <v>9</v>
      </c>
      <c r="C24" s="42">
        <v>2680</v>
      </c>
      <c r="D24" s="42">
        <v>400</v>
      </c>
      <c r="E24" s="42">
        <v>15899</v>
      </c>
      <c r="F24" s="42">
        <v>4510</v>
      </c>
      <c r="G24" s="69">
        <v>0.1686</v>
      </c>
      <c r="H24" s="69">
        <v>8.8700000000000001E-2</v>
      </c>
      <c r="I24" s="44">
        <v>2.5</v>
      </c>
      <c r="J24" s="70">
        <v>2.5</v>
      </c>
      <c r="K24" s="45">
        <v>1.95</v>
      </c>
      <c r="L24" s="45">
        <v>0.55000000000000004</v>
      </c>
      <c r="M24" s="103"/>
      <c r="N24" s="71"/>
      <c r="O24" s="48">
        <v>2.5</v>
      </c>
    </row>
    <row r="25" spans="1:15" ht="12.75" x14ac:dyDescent="0.2">
      <c r="A25" s="39">
        <v>560054</v>
      </c>
      <c r="B25" s="40" t="s">
        <v>10</v>
      </c>
      <c r="C25" s="42">
        <v>1915</v>
      </c>
      <c r="D25" s="42">
        <v>329</v>
      </c>
      <c r="E25" s="42">
        <v>16082</v>
      </c>
      <c r="F25" s="42">
        <v>5386</v>
      </c>
      <c r="G25" s="69">
        <v>0.1191</v>
      </c>
      <c r="H25" s="69">
        <v>6.1100000000000002E-2</v>
      </c>
      <c r="I25" s="44">
        <v>2.5</v>
      </c>
      <c r="J25" s="70">
        <v>2.5</v>
      </c>
      <c r="K25" s="45">
        <v>1.88</v>
      </c>
      <c r="L25" s="45">
        <v>0.63</v>
      </c>
      <c r="M25" s="103"/>
      <c r="N25" s="71"/>
      <c r="O25" s="48">
        <v>2.5</v>
      </c>
    </row>
    <row r="26" spans="1:15" ht="25.5" x14ac:dyDescent="0.2">
      <c r="A26" s="39">
        <v>560055</v>
      </c>
      <c r="B26" s="40" t="s">
        <v>11</v>
      </c>
      <c r="C26" s="42">
        <v>2212</v>
      </c>
      <c r="D26" s="42">
        <v>323</v>
      </c>
      <c r="E26" s="42">
        <v>11305</v>
      </c>
      <c r="F26" s="42">
        <v>2737</v>
      </c>
      <c r="G26" s="69">
        <v>0.19570000000000001</v>
      </c>
      <c r="H26" s="69">
        <v>0.11799999999999999</v>
      </c>
      <c r="I26" s="44">
        <v>2.5</v>
      </c>
      <c r="J26" s="70">
        <v>2.5</v>
      </c>
      <c r="K26" s="45">
        <v>2.0299999999999998</v>
      </c>
      <c r="L26" s="45">
        <v>0.48</v>
      </c>
      <c r="M26" s="103"/>
      <c r="N26" s="71"/>
      <c r="O26" s="48">
        <v>2.5</v>
      </c>
    </row>
    <row r="27" spans="1:15" ht="12.75" x14ac:dyDescent="0.2">
      <c r="A27" s="39">
        <v>560056</v>
      </c>
      <c r="B27" s="40" t="s">
        <v>12</v>
      </c>
      <c r="C27" s="42">
        <v>2351</v>
      </c>
      <c r="D27" s="42">
        <v>290</v>
      </c>
      <c r="E27" s="42">
        <v>15514</v>
      </c>
      <c r="F27" s="42">
        <v>3457</v>
      </c>
      <c r="G27" s="69">
        <v>0.1515</v>
      </c>
      <c r="H27" s="69">
        <v>8.3900000000000002E-2</v>
      </c>
      <c r="I27" s="44">
        <v>2.5</v>
      </c>
      <c r="J27" s="70">
        <v>2.5</v>
      </c>
      <c r="K27" s="45">
        <v>2.0499999999999998</v>
      </c>
      <c r="L27" s="45">
        <v>0.45</v>
      </c>
      <c r="M27" s="103"/>
      <c r="N27" s="71"/>
      <c r="O27" s="48">
        <v>2.5</v>
      </c>
    </row>
    <row r="28" spans="1:15" ht="12.75" x14ac:dyDescent="0.2">
      <c r="A28" s="39">
        <v>560057</v>
      </c>
      <c r="B28" s="40" t="s">
        <v>13</v>
      </c>
      <c r="C28" s="42">
        <v>2950</v>
      </c>
      <c r="D28" s="42">
        <v>679</v>
      </c>
      <c r="E28" s="42">
        <v>12562</v>
      </c>
      <c r="F28" s="42">
        <v>3384</v>
      </c>
      <c r="G28" s="69">
        <v>0.23480000000000001</v>
      </c>
      <c r="H28" s="69">
        <v>0.20069999999999999</v>
      </c>
      <c r="I28" s="44">
        <v>2.1800000000000002</v>
      </c>
      <c r="J28" s="70">
        <v>2.5</v>
      </c>
      <c r="K28" s="45">
        <v>1.72</v>
      </c>
      <c r="L28" s="45">
        <v>0.53</v>
      </c>
      <c r="M28" s="103"/>
      <c r="N28" s="71"/>
      <c r="O28" s="48">
        <v>2.25</v>
      </c>
    </row>
    <row r="29" spans="1:15" ht="12.75" x14ac:dyDescent="0.2">
      <c r="A29" s="39">
        <v>560058</v>
      </c>
      <c r="B29" s="40" t="s">
        <v>14</v>
      </c>
      <c r="C29" s="42">
        <v>7415</v>
      </c>
      <c r="D29" s="42">
        <v>1179</v>
      </c>
      <c r="E29" s="42">
        <v>34923</v>
      </c>
      <c r="F29" s="42">
        <v>9980</v>
      </c>
      <c r="G29" s="69">
        <v>0.21229999999999999</v>
      </c>
      <c r="H29" s="69">
        <v>0.1181</v>
      </c>
      <c r="I29" s="44">
        <v>2.5</v>
      </c>
      <c r="J29" s="70">
        <v>2.5</v>
      </c>
      <c r="K29" s="45">
        <v>1.95</v>
      </c>
      <c r="L29" s="45">
        <v>0.55000000000000004</v>
      </c>
      <c r="M29" s="103"/>
      <c r="N29" s="71"/>
      <c r="O29" s="48">
        <v>2.5</v>
      </c>
    </row>
    <row r="30" spans="1:15" ht="12.75" x14ac:dyDescent="0.2">
      <c r="A30" s="39">
        <v>560059</v>
      </c>
      <c r="B30" s="40" t="s">
        <v>15</v>
      </c>
      <c r="C30" s="42">
        <v>1560</v>
      </c>
      <c r="D30" s="42">
        <v>188</v>
      </c>
      <c r="E30" s="42">
        <v>10941</v>
      </c>
      <c r="F30" s="42">
        <v>2742</v>
      </c>
      <c r="G30" s="69">
        <v>0.1426</v>
      </c>
      <c r="H30" s="69">
        <v>6.8599999999999994E-2</v>
      </c>
      <c r="I30" s="44">
        <v>2.5</v>
      </c>
      <c r="J30" s="70">
        <v>2.5</v>
      </c>
      <c r="K30" s="45">
        <v>2</v>
      </c>
      <c r="L30" s="45">
        <v>0.5</v>
      </c>
      <c r="M30" s="103"/>
      <c r="N30" s="71"/>
      <c r="O30" s="48">
        <v>2.5</v>
      </c>
    </row>
    <row r="31" spans="1:15" ht="12.75" x14ac:dyDescent="0.2">
      <c r="A31" s="39">
        <v>560060</v>
      </c>
      <c r="B31" s="40" t="s">
        <v>16</v>
      </c>
      <c r="C31" s="42">
        <v>2112</v>
      </c>
      <c r="D31" s="42">
        <v>436</v>
      </c>
      <c r="E31" s="42">
        <v>12213</v>
      </c>
      <c r="F31" s="42">
        <v>3579</v>
      </c>
      <c r="G31" s="69">
        <v>0.1729</v>
      </c>
      <c r="H31" s="69">
        <v>0.12180000000000001</v>
      </c>
      <c r="I31" s="44">
        <v>2.5</v>
      </c>
      <c r="J31" s="70">
        <v>2.5</v>
      </c>
      <c r="K31" s="45">
        <v>1.93</v>
      </c>
      <c r="L31" s="45">
        <v>0.57999999999999996</v>
      </c>
      <c r="M31" s="103"/>
      <c r="N31" s="71"/>
      <c r="O31" s="48">
        <v>2.5</v>
      </c>
    </row>
    <row r="32" spans="1:15" ht="12.75" x14ac:dyDescent="0.2">
      <c r="A32" s="39">
        <v>560061</v>
      </c>
      <c r="B32" s="40" t="s">
        <v>17</v>
      </c>
      <c r="C32" s="42">
        <v>2548</v>
      </c>
      <c r="D32" s="42">
        <v>678</v>
      </c>
      <c r="E32" s="42">
        <v>17857</v>
      </c>
      <c r="F32" s="42">
        <v>5161</v>
      </c>
      <c r="G32" s="69">
        <v>0.14269999999999999</v>
      </c>
      <c r="H32" s="69">
        <v>0.13139999999999999</v>
      </c>
      <c r="I32" s="44">
        <v>2.5</v>
      </c>
      <c r="J32" s="70">
        <v>2.5</v>
      </c>
      <c r="K32" s="45">
        <v>1.95</v>
      </c>
      <c r="L32" s="45">
        <v>0.55000000000000004</v>
      </c>
      <c r="M32" s="103"/>
      <c r="N32" s="71"/>
      <c r="O32" s="48">
        <v>2.5</v>
      </c>
    </row>
    <row r="33" spans="1:15" ht="12.75" x14ac:dyDescent="0.2">
      <c r="A33" s="39">
        <v>560062</v>
      </c>
      <c r="B33" s="40" t="s">
        <v>18</v>
      </c>
      <c r="C33" s="42">
        <v>2920</v>
      </c>
      <c r="D33" s="42">
        <v>425</v>
      </c>
      <c r="E33" s="42">
        <v>13187</v>
      </c>
      <c r="F33" s="42">
        <v>3373</v>
      </c>
      <c r="G33" s="69">
        <v>0.22140000000000001</v>
      </c>
      <c r="H33" s="69">
        <v>0.126</v>
      </c>
      <c r="I33" s="44">
        <v>2.5</v>
      </c>
      <c r="J33" s="70">
        <v>2.5</v>
      </c>
      <c r="K33" s="45">
        <v>2</v>
      </c>
      <c r="L33" s="45">
        <v>0.5</v>
      </c>
      <c r="M33" s="103"/>
      <c r="N33" s="71"/>
      <c r="O33" s="48">
        <v>2.5</v>
      </c>
    </row>
    <row r="34" spans="1:15" ht="25.5" x14ac:dyDescent="0.2">
      <c r="A34" s="39">
        <v>560063</v>
      </c>
      <c r="B34" s="40" t="s">
        <v>19</v>
      </c>
      <c r="C34" s="42">
        <v>1364</v>
      </c>
      <c r="D34" s="42">
        <v>248</v>
      </c>
      <c r="E34" s="42">
        <v>14059</v>
      </c>
      <c r="F34" s="42">
        <v>4130</v>
      </c>
      <c r="G34" s="69">
        <v>9.7000000000000003E-2</v>
      </c>
      <c r="H34" s="69">
        <v>0.06</v>
      </c>
      <c r="I34" s="44">
        <v>2.5</v>
      </c>
      <c r="J34" s="70">
        <v>2.5</v>
      </c>
      <c r="K34" s="45">
        <v>1.93</v>
      </c>
      <c r="L34" s="45">
        <v>0.57999999999999996</v>
      </c>
      <c r="M34" s="103"/>
      <c r="N34" s="71"/>
      <c r="O34" s="48">
        <v>2.5</v>
      </c>
    </row>
    <row r="35" spans="1:15" ht="12.75" x14ac:dyDescent="0.2">
      <c r="A35" s="39">
        <v>560064</v>
      </c>
      <c r="B35" s="40" t="s">
        <v>80</v>
      </c>
      <c r="C35" s="42">
        <v>6875</v>
      </c>
      <c r="D35" s="42">
        <v>1086</v>
      </c>
      <c r="E35" s="42">
        <v>31028</v>
      </c>
      <c r="F35" s="42">
        <v>9080</v>
      </c>
      <c r="G35" s="69">
        <v>0.22159999999999999</v>
      </c>
      <c r="H35" s="69">
        <v>0.1196</v>
      </c>
      <c r="I35" s="44">
        <v>2.5</v>
      </c>
      <c r="J35" s="70">
        <v>2.5</v>
      </c>
      <c r="K35" s="45">
        <v>1.93</v>
      </c>
      <c r="L35" s="45">
        <v>0.57999999999999996</v>
      </c>
      <c r="M35" s="103"/>
      <c r="N35" s="71"/>
      <c r="O35" s="48">
        <v>2.5</v>
      </c>
    </row>
    <row r="36" spans="1:15" ht="12.75" x14ac:dyDescent="0.2">
      <c r="A36" s="39">
        <v>560065</v>
      </c>
      <c r="B36" s="40" t="s">
        <v>20</v>
      </c>
      <c r="C36" s="42">
        <v>2038</v>
      </c>
      <c r="D36" s="42">
        <v>335</v>
      </c>
      <c r="E36" s="42">
        <v>13199</v>
      </c>
      <c r="F36" s="42">
        <v>3128</v>
      </c>
      <c r="G36" s="69">
        <v>0.15440000000000001</v>
      </c>
      <c r="H36" s="69">
        <v>0.1071</v>
      </c>
      <c r="I36" s="44">
        <v>2.5</v>
      </c>
      <c r="J36" s="70">
        <v>2.5</v>
      </c>
      <c r="K36" s="45">
        <v>2.0299999999999998</v>
      </c>
      <c r="L36" s="45">
        <v>0.48</v>
      </c>
      <c r="M36" s="103"/>
      <c r="N36" s="71"/>
      <c r="O36" s="48">
        <v>2.5</v>
      </c>
    </row>
    <row r="37" spans="1:15" ht="12.75" x14ac:dyDescent="0.2">
      <c r="A37" s="39">
        <v>560066</v>
      </c>
      <c r="B37" s="40" t="s">
        <v>21</v>
      </c>
      <c r="C37" s="42">
        <v>1026</v>
      </c>
      <c r="D37" s="42">
        <v>233</v>
      </c>
      <c r="E37" s="42">
        <v>8952</v>
      </c>
      <c r="F37" s="42">
        <v>2253</v>
      </c>
      <c r="G37" s="69">
        <v>0.11459999999999999</v>
      </c>
      <c r="H37" s="69">
        <v>0.10340000000000001</v>
      </c>
      <c r="I37" s="44">
        <v>2.5</v>
      </c>
      <c r="J37" s="70">
        <v>2.5</v>
      </c>
      <c r="K37" s="45">
        <v>2</v>
      </c>
      <c r="L37" s="45">
        <v>0.5</v>
      </c>
      <c r="M37" s="103"/>
      <c r="N37" s="71"/>
      <c r="O37" s="48">
        <v>2.5</v>
      </c>
    </row>
    <row r="38" spans="1:15" ht="12.75" x14ac:dyDescent="0.2">
      <c r="A38" s="39">
        <v>560067</v>
      </c>
      <c r="B38" s="40" t="s">
        <v>22</v>
      </c>
      <c r="C38" s="42">
        <v>3937</v>
      </c>
      <c r="D38" s="42">
        <v>921</v>
      </c>
      <c r="E38" s="42">
        <v>21984</v>
      </c>
      <c r="F38" s="42">
        <v>6918</v>
      </c>
      <c r="G38" s="69">
        <v>0.17910000000000001</v>
      </c>
      <c r="H38" s="69">
        <v>0.1331</v>
      </c>
      <c r="I38" s="44">
        <v>2.5</v>
      </c>
      <c r="J38" s="70">
        <v>2.5</v>
      </c>
      <c r="K38" s="45">
        <v>1.9</v>
      </c>
      <c r="L38" s="45">
        <v>0.6</v>
      </c>
      <c r="M38" s="103"/>
      <c r="N38" s="71"/>
      <c r="O38" s="48">
        <v>2.5</v>
      </c>
    </row>
    <row r="39" spans="1:15" ht="25.5" x14ac:dyDescent="0.2">
      <c r="A39" s="39">
        <v>560068</v>
      </c>
      <c r="B39" s="40" t="s">
        <v>23</v>
      </c>
      <c r="C39" s="42">
        <v>3831</v>
      </c>
      <c r="D39" s="42">
        <v>605</v>
      </c>
      <c r="E39" s="42">
        <v>25545</v>
      </c>
      <c r="F39" s="42">
        <v>7474</v>
      </c>
      <c r="G39" s="69">
        <v>0.15</v>
      </c>
      <c r="H39" s="69">
        <v>8.09E-2</v>
      </c>
      <c r="I39" s="44">
        <v>2.5</v>
      </c>
      <c r="J39" s="70">
        <v>2.5</v>
      </c>
      <c r="K39" s="45">
        <v>1.93</v>
      </c>
      <c r="L39" s="45">
        <v>0.57999999999999996</v>
      </c>
      <c r="M39" s="103"/>
      <c r="N39" s="71"/>
      <c r="O39" s="48">
        <v>2.5</v>
      </c>
    </row>
    <row r="40" spans="1:15" ht="12.75" x14ac:dyDescent="0.2">
      <c r="A40" s="39">
        <v>560069</v>
      </c>
      <c r="B40" s="40" t="s">
        <v>24</v>
      </c>
      <c r="C40" s="42">
        <v>3511</v>
      </c>
      <c r="D40" s="42">
        <v>325</v>
      </c>
      <c r="E40" s="42">
        <v>15593</v>
      </c>
      <c r="F40" s="42">
        <v>4392</v>
      </c>
      <c r="G40" s="69">
        <v>0.22520000000000001</v>
      </c>
      <c r="H40" s="69">
        <v>7.3999999999999996E-2</v>
      </c>
      <c r="I40" s="44">
        <v>2.5</v>
      </c>
      <c r="J40" s="70">
        <v>2.5</v>
      </c>
      <c r="K40" s="45">
        <v>1.95</v>
      </c>
      <c r="L40" s="45">
        <v>0.55000000000000004</v>
      </c>
      <c r="M40" s="103"/>
      <c r="N40" s="71"/>
      <c r="O40" s="48">
        <v>2.5</v>
      </c>
    </row>
    <row r="41" spans="1:15" ht="12.75" x14ac:dyDescent="0.2">
      <c r="A41" s="39">
        <v>560070</v>
      </c>
      <c r="B41" s="40" t="s">
        <v>25</v>
      </c>
      <c r="C41" s="42">
        <v>10906</v>
      </c>
      <c r="D41" s="42">
        <v>4339</v>
      </c>
      <c r="E41" s="42">
        <v>57953</v>
      </c>
      <c r="F41" s="42">
        <v>18821</v>
      </c>
      <c r="G41" s="69">
        <v>0.18820000000000001</v>
      </c>
      <c r="H41" s="69">
        <v>0.23050000000000001</v>
      </c>
      <c r="I41" s="44">
        <v>2.5</v>
      </c>
      <c r="J41" s="70">
        <v>2.46</v>
      </c>
      <c r="K41" s="45">
        <v>1.88</v>
      </c>
      <c r="L41" s="45">
        <v>0.62</v>
      </c>
      <c r="M41" s="103"/>
      <c r="N41" s="71"/>
      <c r="O41" s="48">
        <v>2.5</v>
      </c>
    </row>
    <row r="42" spans="1:15" ht="12.75" x14ac:dyDescent="0.2">
      <c r="A42" s="39">
        <v>560071</v>
      </c>
      <c r="B42" s="40" t="s">
        <v>26</v>
      </c>
      <c r="C42" s="42">
        <v>3655</v>
      </c>
      <c r="D42" s="42">
        <v>1027</v>
      </c>
      <c r="E42" s="42">
        <v>18056</v>
      </c>
      <c r="F42" s="42">
        <v>5996</v>
      </c>
      <c r="G42" s="69">
        <v>0.2024</v>
      </c>
      <c r="H42" s="69">
        <v>0.17130000000000001</v>
      </c>
      <c r="I42" s="44">
        <v>2.5</v>
      </c>
      <c r="J42" s="70">
        <v>2.5</v>
      </c>
      <c r="K42" s="45">
        <v>1.88</v>
      </c>
      <c r="L42" s="45">
        <v>0.63</v>
      </c>
      <c r="M42" s="103"/>
      <c r="N42" s="71"/>
      <c r="O42" s="48">
        <v>2.5</v>
      </c>
    </row>
    <row r="43" spans="1:15" ht="12.75" x14ac:dyDescent="0.2">
      <c r="A43" s="39">
        <v>560072</v>
      </c>
      <c r="B43" s="40" t="s">
        <v>27</v>
      </c>
      <c r="C43" s="42">
        <v>3777</v>
      </c>
      <c r="D43" s="42">
        <v>669</v>
      </c>
      <c r="E43" s="42">
        <v>19727</v>
      </c>
      <c r="F43" s="42">
        <v>5284</v>
      </c>
      <c r="G43" s="69">
        <v>0.1915</v>
      </c>
      <c r="H43" s="69">
        <v>0.12659999999999999</v>
      </c>
      <c r="I43" s="44">
        <v>2.5</v>
      </c>
      <c r="J43" s="70">
        <v>2.5</v>
      </c>
      <c r="K43" s="45">
        <v>1.98</v>
      </c>
      <c r="L43" s="45">
        <v>0.53</v>
      </c>
      <c r="M43" s="103"/>
      <c r="N43" s="71"/>
      <c r="O43" s="48">
        <v>2.5</v>
      </c>
    </row>
    <row r="44" spans="1:15" ht="12.75" x14ac:dyDescent="0.2">
      <c r="A44" s="39">
        <v>560073</v>
      </c>
      <c r="B44" s="40" t="s">
        <v>28</v>
      </c>
      <c r="C44" s="42">
        <v>1891</v>
      </c>
      <c r="D44" s="42">
        <v>305</v>
      </c>
      <c r="E44" s="42">
        <v>11073</v>
      </c>
      <c r="F44" s="42">
        <v>2262</v>
      </c>
      <c r="G44" s="69">
        <v>0.17080000000000001</v>
      </c>
      <c r="H44" s="69">
        <v>0.1348</v>
      </c>
      <c r="I44" s="44">
        <v>2.5</v>
      </c>
      <c r="J44" s="70">
        <v>2.5</v>
      </c>
      <c r="K44" s="45">
        <v>2.08</v>
      </c>
      <c r="L44" s="45">
        <v>0.43</v>
      </c>
      <c r="M44" s="103"/>
      <c r="N44" s="71"/>
      <c r="O44" s="48">
        <v>2.5</v>
      </c>
    </row>
    <row r="45" spans="1:15" ht="12.75" x14ac:dyDescent="0.2">
      <c r="A45" s="39">
        <v>560074</v>
      </c>
      <c r="B45" s="40" t="s">
        <v>29</v>
      </c>
      <c r="C45" s="42">
        <v>3884</v>
      </c>
      <c r="D45" s="42">
        <v>929</v>
      </c>
      <c r="E45" s="42">
        <v>17729</v>
      </c>
      <c r="F45" s="42">
        <v>5632</v>
      </c>
      <c r="G45" s="69">
        <v>0.21909999999999999</v>
      </c>
      <c r="H45" s="69">
        <v>0.16500000000000001</v>
      </c>
      <c r="I45" s="44">
        <v>2.5</v>
      </c>
      <c r="J45" s="70">
        <v>2.5</v>
      </c>
      <c r="K45" s="45">
        <v>1.9</v>
      </c>
      <c r="L45" s="45">
        <v>0.6</v>
      </c>
      <c r="M45" s="103"/>
      <c r="N45" s="71"/>
      <c r="O45" s="48">
        <v>2.5</v>
      </c>
    </row>
    <row r="46" spans="1:15" ht="12.75" x14ac:dyDescent="0.2">
      <c r="A46" s="39">
        <v>560075</v>
      </c>
      <c r="B46" s="40" t="s">
        <v>30</v>
      </c>
      <c r="C46" s="42">
        <v>7226</v>
      </c>
      <c r="D46" s="42">
        <v>1388</v>
      </c>
      <c r="E46" s="42">
        <v>29917</v>
      </c>
      <c r="F46" s="42">
        <v>8987</v>
      </c>
      <c r="G46" s="69">
        <v>0.24149999999999999</v>
      </c>
      <c r="H46" s="69">
        <v>0.15440000000000001</v>
      </c>
      <c r="I46" s="44">
        <v>1.87</v>
      </c>
      <c r="J46" s="70">
        <v>2.5</v>
      </c>
      <c r="K46" s="45">
        <v>1.44</v>
      </c>
      <c r="L46" s="45">
        <v>0.57999999999999996</v>
      </c>
      <c r="M46" s="103"/>
      <c r="N46" s="71"/>
      <c r="O46" s="48">
        <v>2.02</v>
      </c>
    </row>
    <row r="47" spans="1:15" ht="12.75" x14ac:dyDescent="0.2">
      <c r="A47" s="39">
        <v>560076</v>
      </c>
      <c r="B47" s="40" t="s">
        <v>31</v>
      </c>
      <c r="C47" s="42">
        <v>1257</v>
      </c>
      <c r="D47" s="42">
        <v>141</v>
      </c>
      <c r="E47" s="42">
        <v>9046</v>
      </c>
      <c r="F47" s="42">
        <v>2464</v>
      </c>
      <c r="G47" s="69">
        <v>0.13900000000000001</v>
      </c>
      <c r="H47" s="69">
        <v>5.7200000000000001E-2</v>
      </c>
      <c r="I47" s="44">
        <v>2.5</v>
      </c>
      <c r="J47" s="70">
        <v>2.5</v>
      </c>
      <c r="K47" s="45">
        <v>1.98</v>
      </c>
      <c r="L47" s="45">
        <v>0.53</v>
      </c>
      <c r="M47" s="103"/>
      <c r="N47" s="71"/>
      <c r="O47" s="48">
        <v>2.5</v>
      </c>
    </row>
    <row r="48" spans="1:15" ht="12.75" x14ac:dyDescent="0.2">
      <c r="A48" s="39">
        <v>560077</v>
      </c>
      <c r="B48" s="40" t="s">
        <v>32</v>
      </c>
      <c r="C48" s="42">
        <v>1676</v>
      </c>
      <c r="D48" s="42">
        <v>210</v>
      </c>
      <c r="E48" s="42">
        <v>10808</v>
      </c>
      <c r="F48" s="42">
        <v>2160</v>
      </c>
      <c r="G48" s="69">
        <v>0.15509999999999999</v>
      </c>
      <c r="H48" s="69">
        <v>9.7199999999999995E-2</v>
      </c>
      <c r="I48" s="44">
        <v>2.5</v>
      </c>
      <c r="J48" s="70">
        <v>2.5</v>
      </c>
      <c r="K48" s="45">
        <v>2.08</v>
      </c>
      <c r="L48" s="45">
        <v>0.43</v>
      </c>
      <c r="M48" s="103"/>
      <c r="N48" s="71"/>
      <c r="O48" s="48">
        <v>2.5</v>
      </c>
    </row>
    <row r="49" spans="1:15" ht="12.75" x14ac:dyDescent="0.2">
      <c r="A49" s="39">
        <v>560078</v>
      </c>
      <c r="B49" s="40" t="s">
        <v>33</v>
      </c>
      <c r="C49" s="42">
        <v>8023</v>
      </c>
      <c r="D49" s="42">
        <v>1777</v>
      </c>
      <c r="E49" s="42">
        <v>34309</v>
      </c>
      <c r="F49" s="42">
        <v>11534</v>
      </c>
      <c r="G49" s="69">
        <v>0.23380000000000001</v>
      </c>
      <c r="H49" s="69">
        <v>0.15409999999999999</v>
      </c>
      <c r="I49" s="44">
        <v>2.23</v>
      </c>
      <c r="J49" s="70">
        <v>2.5</v>
      </c>
      <c r="K49" s="45">
        <v>1.67</v>
      </c>
      <c r="L49" s="45">
        <v>0.63</v>
      </c>
      <c r="M49" s="103"/>
      <c r="N49" s="71"/>
      <c r="O49" s="48">
        <v>2.2999999999999998</v>
      </c>
    </row>
    <row r="50" spans="1:15" ht="12.75" x14ac:dyDescent="0.2">
      <c r="A50" s="39">
        <v>560079</v>
      </c>
      <c r="B50" s="40" t="s">
        <v>34</v>
      </c>
      <c r="C50" s="42">
        <v>7319</v>
      </c>
      <c r="D50" s="42">
        <v>1641</v>
      </c>
      <c r="E50" s="42">
        <v>33238</v>
      </c>
      <c r="F50" s="42">
        <v>9650</v>
      </c>
      <c r="G50" s="69">
        <v>0.22020000000000001</v>
      </c>
      <c r="H50" s="69">
        <v>0.1701</v>
      </c>
      <c r="I50" s="44">
        <v>2.5</v>
      </c>
      <c r="J50" s="70">
        <v>2.5</v>
      </c>
      <c r="K50" s="45">
        <v>1.93</v>
      </c>
      <c r="L50" s="45">
        <v>0.57999999999999996</v>
      </c>
      <c r="M50" s="103"/>
      <c r="N50" s="71"/>
      <c r="O50" s="48">
        <v>2.5</v>
      </c>
    </row>
    <row r="51" spans="1:15" ht="12.75" x14ac:dyDescent="0.2">
      <c r="A51" s="39">
        <v>560080</v>
      </c>
      <c r="B51" s="40" t="s">
        <v>35</v>
      </c>
      <c r="C51" s="42">
        <v>2128</v>
      </c>
      <c r="D51" s="42">
        <v>485</v>
      </c>
      <c r="E51" s="42">
        <v>17537</v>
      </c>
      <c r="F51" s="42">
        <v>5228</v>
      </c>
      <c r="G51" s="69">
        <v>0.12130000000000001</v>
      </c>
      <c r="H51" s="69">
        <v>9.2799999999999994E-2</v>
      </c>
      <c r="I51" s="44">
        <v>2.5</v>
      </c>
      <c r="J51" s="70">
        <v>2.5</v>
      </c>
      <c r="K51" s="45">
        <v>1.93</v>
      </c>
      <c r="L51" s="45">
        <v>0.57999999999999996</v>
      </c>
      <c r="M51" s="103"/>
      <c r="N51" s="71"/>
      <c r="O51" s="48">
        <v>2.5</v>
      </c>
    </row>
    <row r="52" spans="1:15" ht="12.75" x14ac:dyDescent="0.2">
      <c r="A52" s="39">
        <v>560081</v>
      </c>
      <c r="B52" s="40" t="s">
        <v>36</v>
      </c>
      <c r="C52" s="42">
        <v>4108</v>
      </c>
      <c r="D52" s="42">
        <v>854</v>
      </c>
      <c r="E52" s="42">
        <v>19828</v>
      </c>
      <c r="F52" s="42">
        <v>6412</v>
      </c>
      <c r="G52" s="69">
        <v>0.2072</v>
      </c>
      <c r="H52" s="69">
        <v>0.13320000000000001</v>
      </c>
      <c r="I52" s="44">
        <v>2.5</v>
      </c>
      <c r="J52" s="70">
        <v>2.5</v>
      </c>
      <c r="K52" s="45">
        <v>1.9</v>
      </c>
      <c r="L52" s="45">
        <v>0.6</v>
      </c>
      <c r="M52" s="103"/>
      <c r="N52" s="71"/>
      <c r="O52" s="48">
        <v>2.5</v>
      </c>
    </row>
    <row r="53" spans="1:15" ht="12.75" x14ac:dyDescent="0.2">
      <c r="A53" s="39">
        <v>560082</v>
      </c>
      <c r="B53" s="40" t="s">
        <v>37</v>
      </c>
      <c r="C53" s="42">
        <v>2848</v>
      </c>
      <c r="D53" s="42">
        <v>556</v>
      </c>
      <c r="E53" s="42">
        <v>15563</v>
      </c>
      <c r="F53" s="42">
        <v>3876</v>
      </c>
      <c r="G53" s="69">
        <v>0.183</v>
      </c>
      <c r="H53" s="69">
        <v>0.1434</v>
      </c>
      <c r="I53" s="44">
        <v>2.5</v>
      </c>
      <c r="J53" s="70">
        <v>2.5</v>
      </c>
      <c r="K53" s="45">
        <v>2</v>
      </c>
      <c r="L53" s="45">
        <v>0.5</v>
      </c>
      <c r="M53" s="103"/>
      <c r="N53" s="71"/>
      <c r="O53" s="48">
        <v>2.5</v>
      </c>
    </row>
    <row r="54" spans="1:15" ht="12.75" x14ac:dyDescent="0.2">
      <c r="A54" s="39">
        <v>560083</v>
      </c>
      <c r="B54" s="40" t="s">
        <v>38</v>
      </c>
      <c r="C54" s="42">
        <v>2910</v>
      </c>
      <c r="D54" s="42">
        <v>324</v>
      </c>
      <c r="E54" s="42">
        <v>14173</v>
      </c>
      <c r="F54" s="42">
        <v>3295</v>
      </c>
      <c r="G54" s="69">
        <v>0.20530000000000001</v>
      </c>
      <c r="H54" s="69">
        <v>9.8299999999999998E-2</v>
      </c>
      <c r="I54" s="44">
        <v>2.5</v>
      </c>
      <c r="J54" s="70">
        <v>2.5</v>
      </c>
      <c r="K54" s="45">
        <v>2.0299999999999998</v>
      </c>
      <c r="L54" s="45">
        <v>0.48</v>
      </c>
      <c r="M54" s="103"/>
      <c r="N54" s="71"/>
      <c r="O54" s="48">
        <v>2.5</v>
      </c>
    </row>
    <row r="55" spans="1:15" ht="12.75" x14ac:dyDescent="0.2">
      <c r="A55" s="39">
        <v>560084</v>
      </c>
      <c r="B55" s="40" t="s">
        <v>39</v>
      </c>
      <c r="C55" s="42">
        <v>3538</v>
      </c>
      <c r="D55" s="42">
        <v>1462</v>
      </c>
      <c r="E55" s="42">
        <v>20923</v>
      </c>
      <c r="F55" s="42">
        <v>7115</v>
      </c>
      <c r="G55" s="69">
        <v>0.1691</v>
      </c>
      <c r="H55" s="69">
        <v>0.20549999999999999</v>
      </c>
      <c r="I55" s="44">
        <v>2.5</v>
      </c>
      <c r="J55" s="70">
        <v>2.5</v>
      </c>
      <c r="K55" s="45">
        <v>1.88</v>
      </c>
      <c r="L55" s="45">
        <v>0.63</v>
      </c>
      <c r="M55" s="103"/>
      <c r="N55" s="71"/>
      <c r="O55" s="48">
        <v>2.5</v>
      </c>
    </row>
    <row r="56" spans="1:15" ht="25.5" x14ac:dyDescent="0.2">
      <c r="A56" s="39">
        <v>560085</v>
      </c>
      <c r="B56" s="40" t="s">
        <v>81</v>
      </c>
      <c r="C56" s="42">
        <v>715</v>
      </c>
      <c r="D56" s="42">
        <v>47</v>
      </c>
      <c r="E56" s="42">
        <v>9578</v>
      </c>
      <c r="F56" s="42">
        <v>497</v>
      </c>
      <c r="G56" s="69">
        <v>7.4700000000000003E-2</v>
      </c>
      <c r="H56" s="69">
        <v>9.4600000000000004E-2</v>
      </c>
      <c r="I56" s="44">
        <v>2.5</v>
      </c>
      <c r="J56" s="70">
        <v>2.5</v>
      </c>
      <c r="K56" s="45">
        <v>2.38</v>
      </c>
      <c r="L56" s="45">
        <v>0.13</v>
      </c>
      <c r="M56" s="103"/>
      <c r="N56" s="71"/>
      <c r="O56" s="48">
        <v>2.5</v>
      </c>
    </row>
    <row r="57" spans="1:15" ht="25.5" x14ac:dyDescent="0.2">
      <c r="A57" s="39">
        <v>560086</v>
      </c>
      <c r="B57" s="40" t="s">
        <v>82</v>
      </c>
      <c r="C57" s="42">
        <v>3488</v>
      </c>
      <c r="D57" s="42">
        <v>86</v>
      </c>
      <c r="E57" s="42">
        <v>18098</v>
      </c>
      <c r="F57" s="42">
        <v>604</v>
      </c>
      <c r="G57" s="69">
        <v>0.19270000000000001</v>
      </c>
      <c r="H57" s="69">
        <v>0.1424</v>
      </c>
      <c r="I57" s="44">
        <v>2.5</v>
      </c>
      <c r="J57" s="70">
        <v>2.5</v>
      </c>
      <c r="K57" s="45">
        <v>2.4300000000000002</v>
      </c>
      <c r="L57" s="45">
        <v>0.08</v>
      </c>
      <c r="M57" s="103"/>
      <c r="N57" s="71"/>
      <c r="O57" s="48">
        <v>2.5</v>
      </c>
    </row>
    <row r="58" spans="1:15" ht="25.5" x14ac:dyDescent="0.2">
      <c r="A58" s="39">
        <v>560087</v>
      </c>
      <c r="B58" s="40" t="s">
        <v>83</v>
      </c>
      <c r="C58" s="42">
        <v>5420</v>
      </c>
      <c r="D58" s="42">
        <v>0</v>
      </c>
      <c r="E58" s="42">
        <v>24185</v>
      </c>
      <c r="F58" s="42">
        <v>3</v>
      </c>
      <c r="G58" s="69">
        <v>0.22409999999999999</v>
      </c>
      <c r="H58" s="69">
        <v>0</v>
      </c>
      <c r="I58" s="44">
        <v>2.5</v>
      </c>
      <c r="J58" s="70">
        <v>0</v>
      </c>
      <c r="K58" s="45">
        <v>2.5</v>
      </c>
      <c r="L58" s="45">
        <v>0</v>
      </c>
      <c r="M58" s="103"/>
      <c r="N58" s="71"/>
      <c r="O58" s="48">
        <v>2.5</v>
      </c>
    </row>
    <row r="59" spans="1:15" ht="25.5" x14ac:dyDescent="0.2">
      <c r="A59" s="39">
        <v>560088</v>
      </c>
      <c r="B59" s="40" t="s">
        <v>84</v>
      </c>
      <c r="C59" s="42">
        <v>747</v>
      </c>
      <c r="D59" s="42">
        <v>0</v>
      </c>
      <c r="E59" s="42">
        <v>5738</v>
      </c>
      <c r="F59" s="42">
        <v>0</v>
      </c>
      <c r="G59" s="69">
        <v>0.13020000000000001</v>
      </c>
      <c r="H59" s="69">
        <v>0</v>
      </c>
      <c r="I59" s="44">
        <v>2.5</v>
      </c>
      <c r="J59" s="70">
        <v>0</v>
      </c>
      <c r="K59" s="45">
        <v>2.5</v>
      </c>
      <c r="L59" s="45">
        <v>0</v>
      </c>
      <c r="M59" s="103"/>
      <c r="N59" s="71"/>
      <c r="O59" s="48">
        <v>2.5</v>
      </c>
    </row>
    <row r="60" spans="1:15" ht="38.25" x14ac:dyDescent="0.2">
      <c r="A60" s="39">
        <v>560089</v>
      </c>
      <c r="B60" s="40" t="s">
        <v>85</v>
      </c>
      <c r="C60" s="42">
        <v>909</v>
      </c>
      <c r="D60" s="42">
        <v>0</v>
      </c>
      <c r="E60" s="42">
        <v>3783</v>
      </c>
      <c r="F60" s="42">
        <v>0</v>
      </c>
      <c r="G60" s="69">
        <v>0.24030000000000001</v>
      </c>
      <c r="H60" s="69">
        <v>0</v>
      </c>
      <c r="I60" s="44">
        <v>1.92</v>
      </c>
      <c r="J60" s="70">
        <v>0</v>
      </c>
      <c r="K60" s="45">
        <v>1.92</v>
      </c>
      <c r="L60" s="45">
        <v>0</v>
      </c>
      <c r="M60" s="103"/>
      <c r="N60" s="71"/>
      <c r="O60" s="48">
        <v>1.92</v>
      </c>
    </row>
    <row r="61" spans="1:15" ht="38.25" x14ac:dyDescent="0.2">
      <c r="A61" s="39">
        <v>560096</v>
      </c>
      <c r="B61" s="40" t="s">
        <v>86</v>
      </c>
      <c r="C61" s="42">
        <v>47</v>
      </c>
      <c r="D61" s="42">
        <v>1</v>
      </c>
      <c r="E61" s="42">
        <v>478</v>
      </c>
      <c r="F61" s="42">
        <v>26</v>
      </c>
      <c r="G61" s="69">
        <v>9.8299999999999998E-2</v>
      </c>
      <c r="H61" s="69">
        <v>3.85E-2</v>
      </c>
      <c r="I61" s="44">
        <v>2.5</v>
      </c>
      <c r="J61" s="70">
        <v>2.5</v>
      </c>
      <c r="K61" s="45">
        <v>2.38</v>
      </c>
      <c r="L61" s="45">
        <v>0.13</v>
      </c>
      <c r="M61" s="103"/>
      <c r="N61" s="71"/>
      <c r="O61" s="48">
        <v>2.5</v>
      </c>
    </row>
    <row r="62" spans="1:15" ht="25.5" x14ac:dyDescent="0.2">
      <c r="A62" s="39">
        <v>560098</v>
      </c>
      <c r="B62" s="40" t="s">
        <v>87</v>
      </c>
      <c r="C62" s="42">
        <v>542</v>
      </c>
      <c r="D62" s="42">
        <v>0</v>
      </c>
      <c r="E62" s="42">
        <v>6471</v>
      </c>
      <c r="F62" s="42">
        <v>0</v>
      </c>
      <c r="G62" s="69">
        <v>8.3799999999999999E-2</v>
      </c>
      <c r="H62" s="69">
        <v>0</v>
      </c>
      <c r="I62" s="44">
        <v>2.5</v>
      </c>
      <c r="J62" s="70">
        <v>0</v>
      </c>
      <c r="K62" s="45">
        <v>2.5</v>
      </c>
      <c r="L62" s="45">
        <v>0</v>
      </c>
      <c r="M62" s="103"/>
      <c r="N62" s="71"/>
      <c r="O62" s="48">
        <v>2.5</v>
      </c>
    </row>
    <row r="63" spans="1:15" ht="38.25" x14ac:dyDescent="0.2">
      <c r="A63" s="39">
        <v>560099</v>
      </c>
      <c r="B63" s="40" t="s">
        <v>88</v>
      </c>
      <c r="C63" s="42">
        <v>467</v>
      </c>
      <c r="D63" s="42">
        <v>12</v>
      </c>
      <c r="E63" s="42">
        <v>2299</v>
      </c>
      <c r="F63" s="42">
        <v>154</v>
      </c>
      <c r="G63" s="69">
        <v>0.2031</v>
      </c>
      <c r="H63" s="69">
        <v>7.7899999999999997E-2</v>
      </c>
      <c r="I63" s="44">
        <v>2.5</v>
      </c>
      <c r="J63" s="70">
        <v>2.5</v>
      </c>
      <c r="K63" s="45">
        <v>2.35</v>
      </c>
      <c r="L63" s="45">
        <v>0.15</v>
      </c>
      <c r="M63" s="103"/>
      <c r="N63" s="71"/>
      <c r="O63" s="48">
        <v>2.5</v>
      </c>
    </row>
    <row r="64" spans="1:15" ht="12.75" x14ac:dyDescent="0.2">
      <c r="A64" s="39">
        <v>560205</v>
      </c>
      <c r="B64" s="52" t="s">
        <v>110</v>
      </c>
      <c r="C64" s="42">
        <v>1</v>
      </c>
      <c r="D64" s="42">
        <v>0</v>
      </c>
      <c r="E64" s="42">
        <v>5</v>
      </c>
      <c r="F64" s="42">
        <v>1</v>
      </c>
      <c r="G64" s="69">
        <v>0.2</v>
      </c>
      <c r="H64" s="69">
        <v>0</v>
      </c>
      <c r="I64" s="44">
        <v>2.5</v>
      </c>
      <c r="J64" s="70">
        <v>0</v>
      </c>
      <c r="K64" s="45">
        <v>2.08</v>
      </c>
      <c r="L64" s="45">
        <v>0</v>
      </c>
      <c r="M64" s="103"/>
      <c r="N64" s="71"/>
      <c r="O64" s="48">
        <v>2.08</v>
      </c>
    </row>
    <row r="65" spans="1:15" ht="51" x14ac:dyDescent="0.2">
      <c r="A65" s="39">
        <v>560206</v>
      </c>
      <c r="B65" s="40" t="s">
        <v>43</v>
      </c>
      <c r="C65" s="42">
        <v>13022</v>
      </c>
      <c r="D65" s="42">
        <v>8</v>
      </c>
      <c r="E65" s="42">
        <v>73765</v>
      </c>
      <c r="F65" s="42">
        <v>46</v>
      </c>
      <c r="G65" s="69">
        <v>0.17649999999999999</v>
      </c>
      <c r="H65" s="69">
        <v>0.1739</v>
      </c>
      <c r="I65" s="44">
        <v>2.5</v>
      </c>
      <c r="J65" s="70">
        <v>2.5</v>
      </c>
      <c r="K65" s="45">
        <v>2.5</v>
      </c>
      <c r="L65" s="45">
        <v>0</v>
      </c>
      <c r="M65" s="103"/>
      <c r="N65" s="71"/>
      <c r="O65" s="48">
        <v>2.5</v>
      </c>
    </row>
    <row r="66" spans="1:15" ht="51" x14ac:dyDescent="0.2">
      <c r="A66" s="53">
        <v>560214</v>
      </c>
      <c r="B66" s="40" t="s">
        <v>44</v>
      </c>
      <c r="C66" s="42">
        <v>15206</v>
      </c>
      <c r="D66" s="42">
        <v>3834</v>
      </c>
      <c r="E66" s="42">
        <v>82573</v>
      </c>
      <c r="F66" s="42">
        <v>26249</v>
      </c>
      <c r="G66" s="69">
        <v>0.1842</v>
      </c>
      <c r="H66" s="69">
        <v>0.14610000000000001</v>
      </c>
      <c r="I66" s="44">
        <v>2.5</v>
      </c>
      <c r="J66" s="70">
        <v>2.5</v>
      </c>
      <c r="K66" s="45">
        <v>1.9</v>
      </c>
      <c r="L66" s="45">
        <v>0.6</v>
      </c>
      <c r="M66" s="104"/>
      <c r="N66" s="71"/>
      <c r="O66" s="48">
        <v>2.5</v>
      </c>
    </row>
    <row r="67" spans="1:15" ht="12.75" x14ac:dyDescent="0.2">
      <c r="A67" s="55"/>
      <c r="B67" s="56" t="s">
        <v>144</v>
      </c>
      <c r="C67" s="73">
        <v>300119</v>
      </c>
      <c r="D67" s="73">
        <v>75892</v>
      </c>
      <c r="E67" s="73">
        <v>1497184</v>
      </c>
      <c r="F67" s="73">
        <v>429559</v>
      </c>
      <c r="G67" s="69">
        <v>0.20050000000000001</v>
      </c>
      <c r="H67" s="69">
        <v>0.1767</v>
      </c>
      <c r="I67" s="44"/>
      <c r="J67" s="105"/>
      <c r="K67" s="45"/>
      <c r="L67" s="45"/>
      <c r="M67" s="54"/>
      <c r="N67" s="47"/>
      <c r="O67" s="48"/>
    </row>
  </sheetData>
  <mergeCells count="11">
    <mergeCell ref="L1:O1"/>
    <mergeCell ref="M4:N4"/>
    <mergeCell ref="A2:O2"/>
    <mergeCell ref="A3:O3"/>
    <mergeCell ref="A4:A5"/>
    <mergeCell ref="B4:B5"/>
    <mergeCell ref="C4:D4"/>
    <mergeCell ref="E4:F4"/>
    <mergeCell ref="G4:H4"/>
    <mergeCell ref="I4:J4"/>
    <mergeCell ref="K4:L4"/>
  </mergeCells>
  <pageMargins left="0.7" right="0.7" top="0.75" bottom="0.75" header="0.3" footer="0.3"/>
  <pageSetup paperSize="9" scale="60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7"/>
  <sheetViews>
    <sheetView view="pageBreakPreview" zoomScale="106" zoomScaleNormal="100" zoomScaleSheetLayoutView="106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C6" sqref="C6"/>
    </sheetView>
  </sheetViews>
  <sheetFormatPr defaultRowHeight="12.75" x14ac:dyDescent="0.2"/>
  <cols>
    <col min="1" max="1" width="10.6640625" style="6" customWidth="1"/>
    <col min="2" max="2" width="30.33203125" customWidth="1"/>
    <col min="3" max="3" width="13.1640625" customWidth="1"/>
    <col min="4" max="4" width="10.5" customWidth="1"/>
    <col min="5" max="5" width="12.5" customWidth="1"/>
    <col min="6" max="7" width="12.6640625" customWidth="1"/>
    <col min="8" max="8" width="12.5" style="101" customWidth="1"/>
    <col min="9" max="9" width="11" style="37" customWidth="1"/>
    <col min="10" max="10" width="14" style="37" customWidth="1"/>
    <col min="11" max="11" width="11.33203125" style="37" customWidth="1"/>
    <col min="12" max="12" width="10.33203125" style="37" customWidth="1"/>
    <col min="13" max="13" width="10.33203125" style="63" customWidth="1"/>
    <col min="14" max="14" width="12.5" style="63" customWidth="1"/>
    <col min="15" max="15" width="14.6640625" style="37" customWidth="1"/>
    <col min="257" max="257" width="10.6640625" customWidth="1"/>
    <col min="258" max="258" width="30.33203125" customWidth="1"/>
    <col min="259" max="259" width="13.1640625" customWidth="1"/>
    <col min="260" max="260" width="10.5" customWidth="1"/>
    <col min="261" max="261" width="12.5" customWidth="1"/>
    <col min="262" max="263" width="12.6640625" customWidth="1"/>
    <col min="264" max="264" width="12.5" customWidth="1"/>
    <col min="265" max="265" width="11" customWidth="1"/>
    <col min="266" max="266" width="14" customWidth="1"/>
    <col min="267" max="267" width="11.33203125" customWidth="1"/>
    <col min="268" max="269" width="10.33203125" customWidth="1"/>
    <col min="270" max="270" width="12.5" customWidth="1"/>
    <col min="271" max="271" width="14.6640625" customWidth="1"/>
    <col min="513" max="513" width="10.6640625" customWidth="1"/>
    <col min="514" max="514" width="30.33203125" customWidth="1"/>
    <col min="515" max="515" width="13.1640625" customWidth="1"/>
    <col min="516" max="516" width="10.5" customWidth="1"/>
    <col min="517" max="517" width="12.5" customWidth="1"/>
    <col min="518" max="519" width="12.6640625" customWidth="1"/>
    <col min="520" max="520" width="12.5" customWidth="1"/>
    <col min="521" max="521" width="11" customWidth="1"/>
    <col min="522" max="522" width="14" customWidth="1"/>
    <col min="523" max="523" width="11.33203125" customWidth="1"/>
    <col min="524" max="525" width="10.33203125" customWidth="1"/>
    <col min="526" max="526" width="12.5" customWidth="1"/>
    <col min="527" max="527" width="14.6640625" customWidth="1"/>
    <col min="769" max="769" width="10.6640625" customWidth="1"/>
    <col min="770" max="770" width="30.33203125" customWidth="1"/>
    <col min="771" max="771" width="13.1640625" customWidth="1"/>
    <col min="772" max="772" width="10.5" customWidth="1"/>
    <col min="773" max="773" width="12.5" customWidth="1"/>
    <col min="774" max="775" width="12.6640625" customWidth="1"/>
    <col min="776" max="776" width="12.5" customWidth="1"/>
    <col min="777" max="777" width="11" customWidth="1"/>
    <col min="778" max="778" width="14" customWidth="1"/>
    <col min="779" max="779" width="11.33203125" customWidth="1"/>
    <col min="780" max="781" width="10.33203125" customWidth="1"/>
    <col min="782" max="782" width="12.5" customWidth="1"/>
    <col min="783" max="783" width="14.6640625" customWidth="1"/>
    <col min="1025" max="1025" width="10.6640625" customWidth="1"/>
    <col min="1026" max="1026" width="30.33203125" customWidth="1"/>
    <col min="1027" max="1027" width="13.1640625" customWidth="1"/>
    <col min="1028" max="1028" width="10.5" customWidth="1"/>
    <col min="1029" max="1029" width="12.5" customWidth="1"/>
    <col min="1030" max="1031" width="12.6640625" customWidth="1"/>
    <col min="1032" max="1032" width="12.5" customWidth="1"/>
    <col min="1033" max="1033" width="11" customWidth="1"/>
    <col min="1034" max="1034" width="14" customWidth="1"/>
    <col min="1035" max="1035" width="11.33203125" customWidth="1"/>
    <col min="1036" max="1037" width="10.33203125" customWidth="1"/>
    <col min="1038" max="1038" width="12.5" customWidth="1"/>
    <col min="1039" max="1039" width="14.6640625" customWidth="1"/>
    <col min="1281" max="1281" width="10.6640625" customWidth="1"/>
    <col min="1282" max="1282" width="30.33203125" customWidth="1"/>
    <col min="1283" max="1283" width="13.1640625" customWidth="1"/>
    <col min="1284" max="1284" width="10.5" customWidth="1"/>
    <col min="1285" max="1285" width="12.5" customWidth="1"/>
    <col min="1286" max="1287" width="12.6640625" customWidth="1"/>
    <col min="1288" max="1288" width="12.5" customWidth="1"/>
    <col min="1289" max="1289" width="11" customWidth="1"/>
    <col min="1290" max="1290" width="14" customWidth="1"/>
    <col min="1291" max="1291" width="11.33203125" customWidth="1"/>
    <col min="1292" max="1293" width="10.33203125" customWidth="1"/>
    <col min="1294" max="1294" width="12.5" customWidth="1"/>
    <col min="1295" max="1295" width="14.6640625" customWidth="1"/>
    <col min="1537" max="1537" width="10.6640625" customWidth="1"/>
    <col min="1538" max="1538" width="30.33203125" customWidth="1"/>
    <col min="1539" max="1539" width="13.1640625" customWidth="1"/>
    <col min="1540" max="1540" width="10.5" customWidth="1"/>
    <col min="1541" max="1541" width="12.5" customWidth="1"/>
    <col min="1542" max="1543" width="12.6640625" customWidth="1"/>
    <col min="1544" max="1544" width="12.5" customWidth="1"/>
    <col min="1545" max="1545" width="11" customWidth="1"/>
    <col min="1546" max="1546" width="14" customWidth="1"/>
    <col min="1547" max="1547" width="11.33203125" customWidth="1"/>
    <col min="1548" max="1549" width="10.33203125" customWidth="1"/>
    <col min="1550" max="1550" width="12.5" customWidth="1"/>
    <col min="1551" max="1551" width="14.6640625" customWidth="1"/>
    <col min="1793" max="1793" width="10.6640625" customWidth="1"/>
    <col min="1794" max="1794" width="30.33203125" customWidth="1"/>
    <col min="1795" max="1795" width="13.1640625" customWidth="1"/>
    <col min="1796" max="1796" width="10.5" customWidth="1"/>
    <col min="1797" max="1797" width="12.5" customWidth="1"/>
    <col min="1798" max="1799" width="12.6640625" customWidth="1"/>
    <col min="1800" max="1800" width="12.5" customWidth="1"/>
    <col min="1801" max="1801" width="11" customWidth="1"/>
    <col min="1802" max="1802" width="14" customWidth="1"/>
    <col min="1803" max="1803" width="11.33203125" customWidth="1"/>
    <col min="1804" max="1805" width="10.33203125" customWidth="1"/>
    <col min="1806" max="1806" width="12.5" customWidth="1"/>
    <col min="1807" max="1807" width="14.6640625" customWidth="1"/>
    <col min="2049" max="2049" width="10.6640625" customWidth="1"/>
    <col min="2050" max="2050" width="30.33203125" customWidth="1"/>
    <col min="2051" max="2051" width="13.1640625" customWidth="1"/>
    <col min="2052" max="2052" width="10.5" customWidth="1"/>
    <col min="2053" max="2053" width="12.5" customWidth="1"/>
    <col min="2054" max="2055" width="12.6640625" customWidth="1"/>
    <col min="2056" max="2056" width="12.5" customWidth="1"/>
    <col min="2057" max="2057" width="11" customWidth="1"/>
    <col min="2058" max="2058" width="14" customWidth="1"/>
    <col min="2059" max="2059" width="11.33203125" customWidth="1"/>
    <col min="2060" max="2061" width="10.33203125" customWidth="1"/>
    <col min="2062" max="2062" width="12.5" customWidth="1"/>
    <col min="2063" max="2063" width="14.6640625" customWidth="1"/>
    <col min="2305" max="2305" width="10.6640625" customWidth="1"/>
    <col min="2306" max="2306" width="30.33203125" customWidth="1"/>
    <col min="2307" max="2307" width="13.1640625" customWidth="1"/>
    <col min="2308" max="2308" width="10.5" customWidth="1"/>
    <col min="2309" max="2309" width="12.5" customWidth="1"/>
    <col min="2310" max="2311" width="12.6640625" customWidth="1"/>
    <col min="2312" max="2312" width="12.5" customWidth="1"/>
    <col min="2313" max="2313" width="11" customWidth="1"/>
    <col min="2314" max="2314" width="14" customWidth="1"/>
    <col min="2315" max="2315" width="11.33203125" customWidth="1"/>
    <col min="2316" max="2317" width="10.33203125" customWidth="1"/>
    <col min="2318" max="2318" width="12.5" customWidth="1"/>
    <col min="2319" max="2319" width="14.6640625" customWidth="1"/>
    <col min="2561" max="2561" width="10.6640625" customWidth="1"/>
    <col min="2562" max="2562" width="30.33203125" customWidth="1"/>
    <col min="2563" max="2563" width="13.1640625" customWidth="1"/>
    <col min="2564" max="2564" width="10.5" customWidth="1"/>
    <col min="2565" max="2565" width="12.5" customWidth="1"/>
    <col min="2566" max="2567" width="12.6640625" customWidth="1"/>
    <col min="2568" max="2568" width="12.5" customWidth="1"/>
    <col min="2569" max="2569" width="11" customWidth="1"/>
    <col min="2570" max="2570" width="14" customWidth="1"/>
    <col min="2571" max="2571" width="11.33203125" customWidth="1"/>
    <col min="2572" max="2573" width="10.33203125" customWidth="1"/>
    <col min="2574" max="2574" width="12.5" customWidth="1"/>
    <col min="2575" max="2575" width="14.6640625" customWidth="1"/>
    <col min="2817" max="2817" width="10.6640625" customWidth="1"/>
    <col min="2818" max="2818" width="30.33203125" customWidth="1"/>
    <col min="2819" max="2819" width="13.1640625" customWidth="1"/>
    <col min="2820" max="2820" width="10.5" customWidth="1"/>
    <col min="2821" max="2821" width="12.5" customWidth="1"/>
    <col min="2822" max="2823" width="12.6640625" customWidth="1"/>
    <col min="2824" max="2824" width="12.5" customWidth="1"/>
    <col min="2825" max="2825" width="11" customWidth="1"/>
    <col min="2826" max="2826" width="14" customWidth="1"/>
    <col min="2827" max="2827" width="11.33203125" customWidth="1"/>
    <col min="2828" max="2829" width="10.33203125" customWidth="1"/>
    <col min="2830" max="2830" width="12.5" customWidth="1"/>
    <col min="2831" max="2831" width="14.6640625" customWidth="1"/>
    <col min="3073" max="3073" width="10.6640625" customWidth="1"/>
    <col min="3074" max="3074" width="30.33203125" customWidth="1"/>
    <col min="3075" max="3075" width="13.1640625" customWidth="1"/>
    <col min="3076" max="3076" width="10.5" customWidth="1"/>
    <col min="3077" max="3077" width="12.5" customWidth="1"/>
    <col min="3078" max="3079" width="12.6640625" customWidth="1"/>
    <col min="3080" max="3080" width="12.5" customWidth="1"/>
    <col min="3081" max="3081" width="11" customWidth="1"/>
    <col min="3082" max="3082" width="14" customWidth="1"/>
    <col min="3083" max="3083" width="11.33203125" customWidth="1"/>
    <col min="3084" max="3085" width="10.33203125" customWidth="1"/>
    <col min="3086" max="3086" width="12.5" customWidth="1"/>
    <col min="3087" max="3087" width="14.6640625" customWidth="1"/>
    <col min="3329" max="3329" width="10.6640625" customWidth="1"/>
    <col min="3330" max="3330" width="30.33203125" customWidth="1"/>
    <col min="3331" max="3331" width="13.1640625" customWidth="1"/>
    <col min="3332" max="3332" width="10.5" customWidth="1"/>
    <col min="3333" max="3333" width="12.5" customWidth="1"/>
    <col min="3334" max="3335" width="12.6640625" customWidth="1"/>
    <col min="3336" max="3336" width="12.5" customWidth="1"/>
    <col min="3337" max="3337" width="11" customWidth="1"/>
    <col min="3338" max="3338" width="14" customWidth="1"/>
    <col min="3339" max="3339" width="11.33203125" customWidth="1"/>
    <col min="3340" max="3341" width="10.33203125" customWidth="1"/>
    <col min="3342" max="3342" width="12.5" customWidth="1"/>
    <col min="3343" max="3343" width="14.6640625" customWidth="1"/>
    <col min="3585" max="3585" width="10.6640625" customWidth="1"/>
    <col min="3586" max="3586" width="30.33203125" customWidth="1"/>
    <col min="3587" max="3587" width="13.1640625" customWidth="1"/>
    <col min="3588" max="3588" width="10.5" customWidth="1"/>
    <col min="3589" max="3589" width="12.5" customWidth="1"/>
    <col min="3590" max="3591" width="12.6640625" customWidth="1"/>
    <col min="3592" max="3592" width="12.5" customWidth="1"/>
    <col min="3593" max="3593" width="11" customWidth="1"/>
    <col min="3594" max="3594" width="14" customWidth="1"/>
    <col min="3595" max="3595" width="11.33203125" customWidth="1"/>
    <col min="3596" max="3597" width="10.33203125" customWidth="1"/>
    <col min="3598" max="3598" width="12.5" customWidth="1"/>
    <col min="3599" max="3599" width="14.6640625" customWidth="1"/>
    <col min="3841" max="3841" width="10.6640625" customWidth="1"/>
    <col min="3842" max="3842" width="30.33203125" customWidth="1"/>
    <col min="3843" max="3843" width="13.1640625" customWidth="1"/>
    <col min="3844" max="3844" width="10.5" customWidth="1"/>
    <col min="3845" max="3845" width="12.5" customWidth="1"/>
    <col min="3846" max="3847" width="12.6640625" customWidth="1"/>
    <col min="3848" max="3848" width="12.5" customWidth="1"/>
    <col min="3849" max="3849" width="11" customWidth="1"/>
    <col min="3850" max="3850" width="14" customWidth="1"/>
    <col min="3851" max="3851" width="11.33203125" customWidth="1"/>
    <col min="3852" max="3853" width="10.33203125" customWidth="1"/>
    <col min="3854" max="3854" width="12.5" customWidth="1"/>
    <col min="3855" max="3855" width="14.6640625" customWidth="1"/>
    <col min="4097" max="4097" width="10.6640625" customWidth="1"/>
    <col min="4098" max="4098" width="30.33203125" customWidth="1"/>
    <col min="4099" max="4099" width="13.1640625" customWidth="1"/>
    <col min="4100" max="4100" width="10.5" customWidth="1"/>
    <col min="4101" max="4101" width="12.5" customWidth="1"/>
    <col min="4102" max="4103" width="12.6640625" customWidth="1"/>
    <col min="4104" max="4104" width="12.5" customWidth="1"/>
    <col min="4105" max="4105" width="11" customWidth="1"/>
    <col min="4106" max="4106" width="14" customWidth="1"/>
    <col min="4107" max="4107" width="11.33203125" customWidth="1"/>
    <col min="4108" max="4109" width="10.33203125" customWidth="1"/>
    <col min="4110" max="4110" width="12.5" customWidth="1"/>
    <col min="4111" max="4111" width="14.6640625" customWidth="1"/>
    <col min="4353" max="4353" width="10.6640625" customWidth="1"/>
    <col min="4354" max="4354" width="30.33203125" customWidth="1"/>
    <col min="4355" max="4355" width="13.1640625" customWidth="1"/>
    <col min="4356" max="4356" width="10.5" customWidth="1"/>
    <col min="4357" max="4357" width="12.5" customWidth="1"/>
    <col min="4358" max="4359" width="12.6640625" customWidth="1"/>
    <col min="4360" max="4360" width="12.5" customWidth="1"/>
    <col min="4361" max="4361" width="11" customWidth="1"/>
    <col min="4362" max="4362" width="14" customWidth="1"/>
    <col min="4363" max="4363" width="11.33203125" customWidth="1"/>
    <col min="4364" max="4365" width="10.33203125" customWidth="1"/>
    <col min="4366" max="4366" width="12.5" customWidth="1"/>
    <col min="4367" max="4367" width="14.6640625" customWidth="1"/>
    <col min="4609" max="4609" width="10.6640625" customWidth="1"/>
    <col min="4610" max="4610" width="30.33203125" customWidth="1"/>
    <col min="4611" max="4611" width="13.1640625" customWidth="1"/>
    <col min="4612" max="4612" width="10.5" customWidth="1"/>
    <col min="4613" max="4613" width="12.5" customWidth="1"/>
    <col min="4614" max="4615" width="12.6640625" customWidth="1"/>
    <col min="4616" max="4616" width="12.5" customWidth="1"/>
    <col min="4617" max="4617" width="11" customWidth="1"/>
    <col min="4618" max="4618" width="14" customWidth="1"/>
    <col min="4619" max="4619" width="11.33203125" customWidth="1"/>
    <col min="4620" max="4621" width="10.33203125" customWidth="1"/>
    <col min="4622" max="4622" width="12.5" customWidth="1"/>
    <col min="4623" max="4623" width="14.6640625" customWidth="1"/>
    <col min="4865" max="4865" width="10.6640625" customWidth="1"/>
    <col min="4866" max="4866" width="30.33203125" customWidth="1"/>
    <col min="4867" max="4867" width="13.1640625" customWidth="1"/>
    <col min="4868" max="4868" width="10.5" customWidth="1"/>
    <col min="4869" max="4869" width="12.5" customWidth="1"/>
    <col min="4870" max="4871" width="12.6640625" customWidth="1"/>
    <col min="4872" max="4872" width="12.5" customWidth="1"/>
    <col min="4873" max="4873" width="11" customWidth="1"/>
    <col min="4874" max="4874" width="14" customWidth="1"/>
    <col min="4875" max="4875" width="11.33203125" customWidth="1"/>
    <col min="4876" max="4877" width="10.33203125" customWidth="1"/>
    <col min="4878" max="4878" width="12.5" customWidth="1"/>
    <col min="4879" max="4879" width="14.6640625" customWidth="1"/>
    <col min="5121" max="5121" width="10.6640625" customWidth="1"/>
    <col min="5122" max="5122" width="30.33203125" customWidth="1"/>
    <col min="5123" max="5123" width="13.1640625" customWidth="1"/>
    <col min="5124" max="5124" width="10.5" customWidth="1"/>
    <col min="5125" max="5125" width="12.5" customWidth="1"/>
    <col min="5126" max="5127" width="12.6640625" customWidth="1"/>
    <col min="5128" max="5128" width="12.5" customWidth="1"/>
    <col min="5129" max="5129" width="11" customWidth="1"/>
    <col min="5130" max="5130" width="14" customWidth="1"/>
    <col min="5131" max="5131" width="11.33203125" customWidth="1"/>
    <col min="5132" max="5133" width="10.33203125" customWidth="1"/>
    <col min="5134" max="5134" width="12.5" customWidth="1"/>
    <col min="5135" max="5135" width="14.6640625" customWidth="1"/>
    <col min="5377" max="5377" width="10.6640625" customWidth="1"/>
    <col min="5378" max="5378" width="30.33203125" customWidth="1"/>
    <col min="5379" max="5379" width="13.1640625" customWidth="1"/>
    <col min="5380" max="5380" width="10.5" customWidth="1"/>
    <col min="5381" max="5381" width="12.5" customWidth="1"/>
    <col min="5382" max="5383" width="12.6640625" customWidth="1"/>
    <col min="5384" max="5384" width="12.5" customWidth="1"/>
    <col min="5385" max="5385" width="11" customWidth="1"/>
    <col min="5386" max="5386" width="14" customWidth="1"/>
    <col min="5387" max="5387" width="11.33203125" customWidth="1"/>
    <col min="5388" max="5389" width="10.33203125" customWidth="1"/>
    <col min="5390" max="5390" width="12.5" customWidth="1"/>
    <col min="5391" max="5391" width="14.6640625" customWidth="1"/>
    <col min="5633" max="5633" width="10.6640625" customWidth="1"/>
    <col min="5634" max="5634" width="30.33203125" customWidth="1"/>
    <col min="5635" max="5635" width="13.1640625" customWidth="1"/>
    <col min="5636" max="5636" width="10.5" customWidth="1"/>
    <col min="5637" max="5637" width="12.5" customWidth="1"/>
    <col min="5638" max="5639" width="12.6640625" customWidth="1"/>
    <col min="5640" max="5640" width="12.5" customWidth="1"/>
    <col min="5641" max="5641" width="11" customWidth="1"/>
    <col min="5642" max="5642" width="14" customWidth="1"/>
    <col min="5643" max="5643" width="11.33203125" customWidth="1"/>
    <col min="5644" max="5645" width="10.33203125" customWidth="1"/>
    <col min="5646" max="5646" width="12.5" customWidth="1"/>
    <col min="5647" max="5647" width="14.6640625" customWidth="1"/>
    <col min="5889" max="5889" width="10.6640625" customWidth="1"/>
    <col min="5890" max="5890" width="30.33203125" customWidth="1"/>
    <col min="5891" max="5891" width="13.1640625" customWidth="1"/>
    <col min="5892" max="5892" width="10.5" customWidth="1"/>
    <col min="5893" max="5893" width="12.5" customWidth="1"/>
    <col min="5894" max="5895" width="12.6640625" customWidth="1"/>
    <col min="5896" max="5896" width="12.5" customWidth="1"/>
    <col min="5897" max="5897" width="11" customWidth="1"/>
    <col min="5898" max="5898" width="14" customWidth="1"/>
    <col min="5899" max="5899" width="11.33203125" customWidth="1"/>
    <col min="5900" max="5901" width="10.33203125" customWidth="1"/>
    <col min="5902" max="5902" width="12.5" customWidth="1"/>
    <col min="5903" max="5903" width="14.6640625" customWidth="1"/>
    <col min="6145" max="6145" width="10.6640625" customWidth="1"/>
    <col min="6146" max="6146" width="30.33203125" customWidth="1"/>
    <col min="6147" max="6147" width="13.1640625" customWidth="1"/>
    <col min="6148" max="6148" width="10.5" customWidth="1"/>
    <col min="6149" max="6149" width="12.5" customWidth="1"/>
    <col min="6150" max="6151" width="12.6640625" customWidth="1"/>
    <col min="6152" max="6152" width="12.5" customWidth="1"/>
    <col min="6153" max="6153" width="11" customWidth="1"/>
    <col min="6154" max="6154" width="14" customWidth="1"/>
    <col min="6155" max="6155" width="11.33203125" customWidth="1"/>
    <col min="6156" max="6157" width="10.33203125" customWidth="1"/>
    <col min="6158" max="6158" width="12.5" customWidth="1"/>
    <col min="6159" max="6159" width="14.6640625" customWidth="1"/>
    <col min="6401" max="6401" width="10.6640625" customWidth="1"/>
    <col min="6402" max="6402" width="30.33203125" customWidth="1"/>
    <col min="6403" max="6403" width="13.1640625" customWidth="1"/>
    <col min="6404" max="6404" width="10.5" customWidth="1"/>
    <col min="6405" max="6405" width="12.5" customWidth="1"/>
    <col min="6406" max="6407" width="12.6640625" customWidth="1"/>
    <col min="6408" max="6408" width="12.5" customWidth="1"/>
    <col min="6409" max="6409" width="11" customWidth="1"/>
    <col min="6410" max="6410" width="14" customWidth="1"/>
    <col min="6411" max="6411" width="11.33203125" customWidth="1"/>
    <col min="6412" max="6413" width="10.33203125" customWidth="1"/>
    <col min="6414" max="6414" width="12.5" customWidth="1"/>
    <col min="6415" max="6415" width="14.6640625" customWidth="1"/>
    <col min="6657" max="6657" width="10.6640625" customWidth="1"/>
    <col min="6658" max="6658" width="30.33203125" customWidth="1"/>
    <col min="6659" max="6659" width="13.1640625" customWidth="1"/>
    <col min="6660" max="6660" width="10.5" customWidth="1"/>
    <col min="6661" max="6661" width="12.5" customWidth="1"/>
    <col min="6662" max="6663" width="12.6640625" customWidth="1"/>
    <col min="6664" max="6664" width="12.5" customWidth="1"/>
    <col min="6665" max="6665" width="11" customWidth="1"/>
    <col min="6666" max="6666" width="14" customWidth="1"/>
    <col min="6667" max="6667" width="11.33203125" customWidth="1"/>
    <col min="6668" max="6669" width="10.33203125" customWidth="1"/>
    <col min="6670" max="6670" width="12.5" customWidth="1"/>
    <col min="6671" max="6671" width="14.6640625" customWidth="1"/>
    <col min="6913" max="6913" width="10.6640625" customWidth="1"/>
    <col min="6914" max="6914" width="30.33203125" customWidth="1"/>
    <col min="6915" max="6915" width="13.1640625" customWidth="1"/>
    <col min="6916" max="6916" width="10.5" customWidth="1"/>
    <col min="6917" max="6917" width="12.5" customWidth="1"/>
    <col min="6918" max="6919" width="12.6640625" customWidth="1"/>
    <col min="6920" max="6920" width="12.5" customWidth="1"/>
    <col min="6921" max="6921" width="11" customWidth="1"/>
    <col min="6922" max="6922" width="14" customWidth="1"/>
    <col min="6923" max="6923" width="11.33203125" customWidth="1"/>
    <col min="6924" max="6925" width="10.33203125" customWidth="1"/>
    <col min="6926" max="6926" width="12.5" customWidth="1"/>
    <col min="6927" max="6927" width="14.6640625" customWidth="1"/>
    <col min="7169" max="7169" width="10.6640625" customWidth="1"/>
    <col min="7170" max="7170" width="30.33203125" customWidth="1"/>
    <col min="7171" max="7171" width="13.1640625" customWidth="1"/>
    <col min="7172" max="7172" width="10.5" customWidth="1"/>
    <col min="7173" max="7173" width="12.5" customWidth="1"/>
    <col min="7174" max="7175" width="12.6640625" customWidth="1"/>
    <col min="7176" max="7176" width="12.5" customWidth="1"/>
    <col min="7177" max="7177" width="11" customWidth="1"/>
    <col min="7178" max="7178" width="14" customWidth="1"/>
    <col min="7179" max="7179" width="11.33203125" customWidth="1"/>
    <col min="7180" max="7181" width="10.33203125" customWidth="1"/>
    <col min="7182" max="7182" width="12.5" customWidth="1"/>
    <col min="7183" max="7183" width="14.6640625" customWidth="1"/>
    <col min="7425" max="7425" width="10.6640625" customWidth="1"/>
    <col min="7426" max="7426" width="30.33203125" customWidth="1"/>
    <col min="7427" max="7427" width="13.1640625" customWidth="1"/>
    <col min="7428" max="7428" width="10.5" customWidth="1"/>
    <col min="7429" max="7429" width="12.5" customWidth="1"/>
    <col min="7430" max="7431" width="12.6640625" customWidth="1"/>
    <col min="7432" max="7432" width="12.5" customWidth="1"/>
    <col min="7433" max="7433" width="11" customWidth="1"/>
    <col min="7434" max="7434" width="14" customWidth="1"/>
    <col min="7435" max="7435" width="11.33203125" customWidth="1"/>
    <col min="7436" max="7437" width="10.33203125" customWidth="1"/>
    <col min="7438" max="7438" width="12.5" customWidth="1"/>
    <col min="7439" max="7439" width="14.6640625" customWidth="1"/>
    <col min="7681" max="7681" width="10.6640625" customWidth="1"/>
    <col min="7682" max="7682" width="30.33203125" customWidth="1"/>
    <col min="7683" max="7683" width="13.1640625" customWidth="1"/>
    <col min="7684" max="7684" width="10.5" customWidth="1"/>
    <col min="7685" max="7685" width="12.5" customWidth="1"/>
    <col min="7686" max="7687" width="12.6640625" customWidth="1"/>
    <col min="7688" max="7688" width="12.5" customWidth="1"/>
    <col min="7689" max="7689" width="11" customWidth="1"/>
    <col min="7690" max="7690" width="14" customWidth="1"/>
    <col min="7691" max="7691" width="11.33203125" customWidth="1"/>
    <col min="7692" max="7693" width="10.33203125" customWidth="1"/>
    <col min="7694" max="7694" width="12.5" customWidth="1"/>
    <col min="7695" max="7695" width="14.6640625" customWidth="1"/>
    <col min="7937" max="7937" width="10.6640625" customWidth="1"/>
    <col min="7938" max="7938" width="30.33203125" customWidth="1"/>
    <col min="7939" max="7939" width="13.1640625" customWidth="1"/>
    <col min="7940" max="7940" width="10.5" customWidth="1"/>
    <col min="7941" max="7941" width="12.5" customWidth="1"/>
    <col min="7942" max="7943" width="12.6640625" customWidth="1"/>
    <col min="7944" max="7944" width="12.5" customWidth="1"/>
    <col min="7945" max="7945" width="11" customWidth="1"/>
    <col min="7946" max="7946" width="14" customWidth="1"/>
    <col min="7947" max="7947" width="11.33203125" customWidth="1"/>
    <col min="7948" max="7949" width="10.33203125" customWidth="1"/>
    <col min="7950" max="7950" width="12.5" customWidth="1"/>
    <col min="7951" max="7951" width="14.6640625" customWidth="1"/>
    <col min="8193" max="8193" width="10.6640625" customWidth="1"/>
    <col min="8194" max="8194" width="30.33203125" customWidth="1"/>
    <col min="8195" max="8195" width="13.1640625" customWidth="1"/>
    <col min="8196" max="8196" width="10.5" customWidth="1"/>
    <col min="8197" max="8197" width="12.5" customWidth="1"/>
    <col min="8198" max="8199" width="12.6640625" customWidth="1"/>
    <col min="8200" max="8200" width="12.5" customWidth="1"/>
    <col min="8201" max="8201" width="11" customWidth="1"/>
    <col min="8202" max="8202" width="14" customWidth="1"/>
    <col min="8203" max="8203" width="11.33203125" customWidth="1"/>
    <col min="8204" max="8205" width="10.33203125" customWidth="1"/>
    <col min="8206" max="8206" width="12.5" customWidth="1"/>
    <col min="8207" max="8207" width="14.6640625" customWidth="1"/>
    <col min="8449" max="8449" width="10.6640625" customWidth="1"/>
    <col min="8450" max="8450" width="30.33203125" customWidth="1"/>
    <col min="8451" max="8451" width="13.1640625" customWidth="1"/>
    <col min="8452" max="8452" width="10.5" customWidth="1"/>
    <col min="8453" max="8453" width="12.5" customWidth="1"/>
    <col min="8454" max="8455" width="12.6640625" customWidth="1"/>
    <col min="8456" max="8456" width="12.5" customWidth="1"/>
    <col min="8457" max="8457" width="11" customWidth="1"/>
    <col min="8458" max="8458" width="14" customWidth="1"/>
    <col min="8459" max="8459" width="11.33203125" customWidth="1"/>
    <col min="8460" max="8461" width="10.33203125" customWidth="1"/>
    <col min="8462" max="8462" width="12.5" customWidth="1"/>
    <col min="8463" max="8463" width="14.6640625" customWidth="1"/>
    <col min="8705" max="8705" width="10.6640625" customWidth="1"/>
    <col min="8706" max="8706" width="30.33203125" customWidth="1"/>
    <col min="8707" max="8707" width="13.1640625" customWidth="1"/>
    <col min="8708" max="8708" width="10.5" customWidth="1"/>
    <col min="8709" max="8709" width="12.5" customWidth="1"/>
    <col min="8710" max="8711" width="12.6640625" customWidth="1"/>
    <col min="8712" max="8712" width="12.5" customWidth="1"/>
    <col min="8713" max="8713" width="11" customWidth="1"/>
    <col min="8714" max="8714" width="14" customWidth="1"/>
    <col min="8715" max="8715" width="11.33203125" customWidth="1"/>
    <col min="8716" max="8717" width="10.33203125" customWidth="1"/>
    <col min="8718" max="8718" width="12.5" customWidth="1"/>
    <col min="8719" max="8719" width="14.6640625" customWidth="1"/>
    <col min="8961" max="8961" width="10.6640625" customWidth="1"/>
    <col min="8962" max="8962" width="30.33203125" customWidth="1"/>
    <col min="8963" max="8963" width="13.1640625" customWidth="1"/>
    <col min="8964" max="8964" width="10.5" customWidth="1"/>
    <col min="8965" max="8965" width="12.5" customWidth="1"/>
    <col min="8966" max="8967" width="12.6640625" customWidth="1"/>
    <col min="8968" max="8968" width="12.5" customWidth="1"/>
    <col min="8969" max="8969" width="11" customWidth="1"/>
    <col min="8970" max="8970" width="14" customWidth="1"/>
    <col min="8971" max="8971" width="11.33203125" customWidth="1"/>
    <col min="8972" max="8973" width="10.33203125" customWidth="1"/>
    <col min="8974" max="8974" width="12.5" customWidth="1"/>
    <col min="8975" max="8975" width="14.6640625" customWidth="1"/>
    <col min="9217" max="9217" width="10.6640625" customWidth="1"/>
    <col min="9218" max="9218" width="30.33203125" customWidth="1"/>
    <col min="9219" max="9219" width="13.1640625" customWidth="1"/>
    <col min="9220" max="9220" width="10.5" customWidth="1"/>
    <col min="9221" max="9221" width="12.5" customWidth="1"/>
    <col min="9222" max="9223" width="12.6640625" customWidth="1"/>
    <col min="9224" max="9224" width="12.5" customWidth="1"/>
    <col min="9225" max="9225" width="11" customWidth="1"/>
    <col min="9226" max="9226" width="14" customWidth="1"/>
    <col min="9227" max="9227" width="11.33203125" customWidth="1"/>
    <col min="9228" max="9229" width="10.33203125" customWidth="1"/>
    <col min="9230" max="9230" width="12.5" customWidth="1"/>
    <col min="9231" max="9231" width="14.6640625" customWidth="1"/>
    <col min="9473" max="9473" width="10.6640625" customWidth="1"/>
    <col min="9474" max="9474" width="30.33203125" customWidth="1"/>
    <col min="9475" max="9475" width="13.1640625" customWidth="1"/>
    <col min="9476" max="9476" width="10.5" customWidth="1"/>
    <col min="9477" max="9477" width="12.5" customWidth="1"/>
    <col min="9478" max="9479" width="12.6640625" customWidth="1"/>
    <col min="9480" max="9480" width="12.5" customWidth="1"/>
    <col min="9481" max="9481" width="11" customWidth="1"/>
    <col min="9482" max="9482" width="14" customWidth="1"/>
    <col min="9483" max="9483" width="11.33203125" customWidth="1"/>
    <col min="9484" max="9485" width="10.33203125" customWidth="1"/>
    <col min="9486" max="9486" width="12.5" customWidth="1"/>
    <col min="9487" max="9487" width="14.6640625" customWidth="1"/>
    <col min="9729" max="9729" width="10.6640625" customWidth="1"/>
    <col min="9730" max="9730" width="30.33203125" customWidth="1"/>
    <col min="9731" max="9731" width="13.1640625" customWidth="1"/>
    <col min="9732" max="9732" width="10.5" customWidth="1"/>
    <col min="9733" max="9733" width="12.5" customWidth="1"/>
    <col min="9734" max="9735" width="12.6640625" customWidth="1"/>
    <col min="9736" max="9736" width="12.5" customWidth="1"/>
    <col min="9737" max="9737" width="11" customWidth="1"/>
    <col min="9738" max="9738" width="14" customWidth="1"/>
    <col min="9739" max="9739" width="11.33203125" customWidth="1"/>
    <col min="9740" max="9741" width="10.33203125" customWidth="1"/>
    <col min="9742" max="9742" width="12.5" customWidth="1"/>
    <col min="9743" max="9743" width="14.6640625" customWidth="1"/>
    <col min="9985" max="9985" width="10.6640625" customWidth="1"/>
    <col min="9986" max="9986" width="30.33203125" customWidth="1"/>
    <col min="9987" max="9987" width="13.1640625" customWidth="1"/>
    <col min="9988" max="9988" width="10.5" customWidth="1"/>
    <col min="9989" max="9989" width="12.5" customWidth="1"/>
    <col min="9990" max="9991" width="12.6640625" customWidth="1"/>
    <col min="9992" max="9992" width="12.5" customWidth="1"/>
    <col min="9993" max="9993" width="11" customWidth="1"/>
    <col min="9994" max="9994" width="14" customWidth="1"/>
    <col min="9995" max="9995" width="11.33203125" customWidth="1"/>
    <col min="9996" max="9997" width="10.33203125" customWidth="1"/>
    <col min="9998" max="9998" width="12.5" customWidth="1"/>
    <col min="9999" max="9999" width="14.6640625" customWidth="1"/>
    <col min="10241" max="10241" width="10.6640625" customWidth="1"/>
    <col min="10242" max="10242" width="30.33203125" customWidth="1"/>
    <col min="10243" max="10243" width="13.1640625" customWidth="1"/>
    <col min="10244" max="10244" width="10.5" customWidth="1"/>
    <col min="10245" max="10245" width="12.5" customWidth="1"/>
    <col min="10246" max="10247" width="12.6640625" customWidth="1"/>
    <col min="10248" max="10248" width="12.5" customWidth="1"/>
    <col min="10249" max="10249" width="11" customWidth="1"/>
    <col min="10250" max="10250" width="14" customWidth="1"/>
    <col min="10251" max="10251" width="11.33203125" customWidth="1"/>
    <col min="10252" max="10253" width="10.33203125" customWidth="1"/>
    <col min="10254" max="10254" width="12.5" customWidth="1"/>
    <col min="10255" max="10255" width="14.6640625" customWidth="1"/>
    <col min="10497" max="10497" width="10.6640625" customWidth="1"/>
    <col min="10498" max="10498" width="30.33203125" customWidth="1"/>
    <col min="10499" max="10499" width="13.1640625" customWidth="1"/>
    <col min="10500" max="10500" width="10.5" customWidth="1"/>
    <col min="10501" max="10501" width="12.5" customWidth="1"/>
    <col min="10502" max="10503" width="12.6640625" customWidth="1"/>
    <col min="10504" max="10504" width="12.5" customWidth="1"/>
    <col min="10505" max="10505" width="11" customWidth="1"/>
    <col min="10506" max="10506" width="14" customWidth="1"/>
    <col min="10507" max="10507" width="11.33203125" customWidth="1"/>
    <col min="10508" max="10509" width="10.33203125" customWidth="1"/>
    <col min="10510" max="10510" width="12.5" customWidth="1"/>
    <col min="10511" max="10511" width="14.6640625" customWidth="1"/>
    <col min="10753" max="10753" width="10.6640625" customWidth="1"/>
    <col min="10754" max="10754" width="30.33203125" customWidth="1"/>
    <col min="10755" max="10755" width="13.1640625" customWidth="1"/>
    <col min="10756" max="10756" width="10.5" customWidth="1"/>
    <col min="10757" max="10757" width="12.5" customWidth="1"/>
    <col min="10758" max="10759" width="12.6640625" customWidth="1"/>
    <col min="10760" max="10760" width="12.5" customWidth="1"/>
    <col min="10761" max="10761" width="11" customWidth="1"/>
    <col min="10762" max="10762" width="14" customWidth="1"/>
    <col min="10763" max="10763" width="11.33203125" customWidth="1"/>
    <col min="10764" max="10765" width="10.33203125" customWidth="1"/>
    <col min="10766" max="10766" width="12.5" customWidth="1"/>
    <col min="10767" max="10767" width="14.6640625" customWidth="1"/>
    <col min="11009" max="11009" width="10.6640625" customWidth="1"/>
    <col min="11010" max="11010" width="30.33203125" customWidth="1"/>
    <col min="11011" max="11011" width="13.1640625" customWidth="1"/>
    <col min="11012" max="11012" width="10.5" customWidth="1"/>
    <col min="11013" max="11013" width="12.5" customWidth="1"/>
    <col min="11014" max="11015" width="12.6640625" customWidth="1"/>
    <col min="11016" max="11016" width="12.5" customWidth="1"/>
    <col min="11017" max="11017" width="11" customWidth="1"/>
    <col min="11018" max="11018" width="14" customWidth="1"/>
    <col min="11019" max="11019" width="11.33203125" customWidth="1"/>
    <col min="11020" max="11021" width="10.33203125" customWidth="1"/>
    <col min="11022" max="11022" width="12.5" customWidth="1"/>
    <col min="11023" max="11023" width="14.6640625" customWidth="1"/>
    <col min="11265" max="11265" width="10.6640625" customWidth="1"/>
    <col min="11266" max="11266" width="30.33203125" customWidth="1"/>
    <col min="11267" max="11267" width="13.1640625" customWidth="1"/>
    <col min="11268" max="11268" width="10.5" customWidth="1"/>
    <col min="11269" max="11269" width="12.5" customWidth="1"/>
    <col min="11270" max="11271" width="12.6640625" customWidth="1"/>
    <col min="11272" max="11272" width="12.5" customWidth="1"/>
    <col min="11273" max="11273" width="11" customWidth="1"/>
    <col min="11274" max="11274" width="14" customWidth="1"/>
    <col min="11275" max="11275" width="11.33203125" customWidth="1"/>
    <col min="11276" max="11277" width="10.33203125" customWidth="1"/>
    <col min="11278" max="11278" width="12.5" customWidth="1"/>
    <col min="11279" max="11279" width="14.6640625" customWidth="1"/>
    <col min="11521" max="11521" width="10.6640625" customWidth="1"/>
    <col min="11522" max="11522" width="30.33203125" customWidth="1"/>
    <col min="11523" max="11523" width="13.1640625" customWidth="1"/>
    <col min="11524" max="11524" width="10.5" customWidth="1"/>
    <col min="11525" max="11525" width="12.5" customWidth="1"/>
    <col min="11526" max="11527" width="12.6640625" customWidth="1"/>
    <col min="11528" max="11528" width="12.5" customWidth="1"/>
    <col min="11529" max="11529" width="11" customWidth="1"/>
    <col min="11530" max="11530" width="14" customWidth="1"/>
    <col min="11531" max="11531" width="11.33203125" customWidth="1"/>
    <col min="11532" max="11533" width="10.33203125" customWidth="1"/>
    <col min="11534" max="11534" width="12.5" customWidth="1"/>
    <col min="11535" max="11535" width="14.6640625" customWidth="1"/>
    <col min="11777" max="11777" width="10.6640625" customWidth="1"/>
    <col min="11778" max="11778" width="30.33203125" customWidth="1"/>
    <col min="11779" max="11779" width="13.1640625" customWidth="1"/>
    <col min="11780" max="11780" width="10.5" customWidth="1"/>
    <col min="11781" max="11781" width="12.5" customWidth="1"/>
    <col min="11782" max="11783" width="12.6640625" customWidth="1"/>
    <col min="11784" max="11784" width="12.5" customWidth="1"/>
    <col min="11785" max="11785" width="11" customWidth="1"/>
    <col min="11786" max="11786" width="14" customWidth="1"/>
    <col min="11787" max="11787" width="11.33203125" customWidth="1"/>
    <col min="11788" max="11789" width="10.33203125" customWidth="1"/>
    <col min="11790" max="11790" width="12.5" customWidth="1"/>
    <col min="11791" max="11791" width="14.6640625" customWidth="1"/>
    <col min="12033" max="12033" width="10.6640625" customWidth="1"/>
    <col min="12034" max="12034" width="30.33203125" customWidth="1"/>
    <col min="12035" max="12035" width="13.1640625" customWidth="1"/>
    <col min="12036" max="12036" width="10.5" customWidth="1"/>
    <col min="12037" max="12037" width="12.5" customWidth="1"/>
    <col min="12038" max="12039" width="12.6640625" customWidth="1"/>
    <col min="12040" max="12040" width="12.5" customWidth="1"/>
    <col min="12041" max="12041" width="11" customWidth="1"/>
    <col min="12042" max="12042" width="14" customWidth="1"/>
    <col min="12043" max="12043" width="11.33203125" customWidth="1"/>
    <col min="12044" max="12045" width="10.33203125" customWidth="1"/>
    <col min="12046" max="12046" width="12.5" customWidth="1"/>
    <col min="12047" max="12047" width="14.6640625" customWidth="1"/>
    <col min="12289" max="12289" width="10.6640625" customWidth="1"/>
    <col min="12290" max="12290" width="30.33203125" customWidth="1"/>
    <col min="12291" max="12291" width="13.1640625" customWidth="1"/>
    <col min="12292" max="12292" width="10.5" customWidth="1"/>
    <col min="12293" max="12293" width="12.5" customWidth="1"/>
    <col min="12294" max="12295" width="12.6640625" customWidth="1"/>
    <col min="12296" max="12296" width="12.5" customWidth="1"/>
    <col min="12297" max="12297" width="11" customWidth="1"/>
    <col min="12298" max="12298" width="14" customWidth="1"/>
    <col min="12299" max="12299" width="11.33203125" customWidth="1"/>
    <col min="12300" max="12301" width="10.33203125" customWidth="1"/>
    <col min="12302" max="12302" width="12.5" customWidth="1"/>
    <col min="12303" max="12303" width="14.6640625" customWidth="1"/>
    <col min="12545" max="12545" width="10.6640625" customWidth="1"/>
    <col min="12546" max="12546" width="30.33203125" customWidth="1"/>
    <col min="12547" max="12547" width="13.1640625" customWidth="1"/>
    <col min="12548" max="12548" width="10.5" customWidth="1"/>
    <col min="12549" max="12549" width="12.5" customWidth="1"/>
    <col min="12550" max="12551" width="12.6640625" customWidth="1"/>
    <col min="12552" max="12552" width="12.5" customWidth="1"/>
    <col min="12553" max="12553" width="11" customWidth="1"/>
    <col min="12554" max="12554" width="14" customWidth="1"/>
    <col min="12555" max="12555" width="11.33203125" customWidth="1"/>
    <col min="12556" max="12557" width="10.33203125" customWidth="1"/>
    <col min="12558" max="12558" width="12.5" customWidth="1"/>
    <col min="12559" max="12559" width="14.6640625" customWidth="1"/>
    <col min="12801" max="12801" width="10.6640625" customWidth="1"/>
    <col min="12802" max="12802" width="30.33203125" customWidth="1"/>
    <col min="12803" max="12803" width="13.1640625" customWidth="1"/>
    <col min="12804" max="12804" width="10.5" customWidth="1"/>
    <col min="12805" max="12805" width="12.5" customWidth="1"/>
    <col min="12806" max="12807" width="12.6640625" customWidth="1"/>
    <col min="12808" max="12808" width="12.5" customWidth="1"/>
    <col min="12809" max="12809" width="11" customWidth="1"/>
    <col min="12810" max="12810" width="14" customWidth="1"/>
    <col min="12811" max="12811" width="11.33203125" customWidth="1"/>
    <col min="12812" max="12813" width="10.33203125" customWidth="1"/>
    <col min="12814" max="12814" width="12.5" customWidth="1"/>
    <col min="12815" max="12815" width="14.6640625" customWidth="1"/>
    <col min="13057" max="13057" width="10.6640625" customWidth="1"/>
    <col min="13058" max="13058" width="30.33203125" customWidth="1"/>
    <col min="13059" max="13059" width="13.1640625" customWidth="1"/>
    <col min="13060" max="13060" width="10.5" customWidth="1"/>
    <col min="13061" max="13061" width="12.5" customWidth="1"/>
    <col min="13062" max="13063" width="12.6640625" customWidth="1"/>
    <col min="13064" max="13064" width="12.5" customWidth="1"/>
    <col min="13065" max="13065" width="11" customWidth="1"/>
    <col min="13066" max="13066" width="14" customWidth="1"/>
    <col min="13067" max="13067" width="11.33203125" customWidth="1"/>
    <col min="13068" max="13069" width="10.33203125" customWidth="1"/>
    <col min="13070" max="13070" width="12.5" customWidth="1"/>
    <col min="13071" max="13071" width="14.6640625" customWidth="1"/>
    <col min="13313" max="13313" width="10.6640625" customWidth="1"/>
    <col min="13314" max="13314" width="30.33203125" customWidth="1"/>
    <col min="13315" max="13315" width="13.1640625" customWidth="1"/>
    <col min="13316" max="13316" width="10.5" customWidth="1"/>
    <col min="13317" max="13317" width="12.5" customWidth="1"/>
    <col min="13318" max="13319" width="12.6640625" customWidth="1"/>
    <col min="13320" max="13320" width="12.5" customWidth="1"/>
    <col min="13321" max="13321" width="11" customWidth="1"/>
    <col min="13322" max="13322" width="14" customWidth="1"/>
    <col min="13323" max="13323" width="11.33203125" customWidth="1"/>
    <col min="13324" max="13325" width="10.33203125" customWidth="1"/>
    <col min="13326" max="13326" width="12.5" customWidth="1"/>
    <col min="13327" max="13327" width="14.6640625" customWidth="1"/>
    <col min="13569" max="13569" width="10.6640625" customWidth="1"/>
    <col min="13570" max="13570" width="30.33203125" customWidth="1"/>
    <col min="13571" max="13571" width="13.1640625" customWidth="1"/>
    <col min="13572" max="13572" width="10.5" customWidth="1"/>
    <col min="13573" max="13573" width="12.5" customWidth="1"/>
    <col min="13574" max="13575" width="12.6640625" customWidth="1"/>
    <col min="13576" max="13576" width="12.5" customWidth="1"/>
    <col min="13577" max="13577" width="11" customWidth="1"/>
    <col min="13578" max="13578" width="14" customWidth="1"/>
    <col min="13579" max="13579" width="11.33203125" customWidth="1"/>
    <col min="13580" max="13581" width="10.33203125" customWidth="1"/>
    <col min="13582" max="13582" width="12.5" customWidth="1"/>
    <col min="13583" max="13583" width="14.6640625" customWidth="1"/>
    <col min="13825" max="13825" width="10.6640625" customWidth="1"/>
    <col min="13826" max="13826" width="30.33203125" customWidth="1"/>
    <col min="13827" max="13827" width="13.1640625" customWidth="1"/>
    <col min="13828" max="13828" width="10.5" customWidth="1"/>
    <col min="13829" max="13829" width="12.5" customWidth="1"/>
    <col min="13830" max="13831" width="12.6640625" customWidth="1"/>
    <col min="13832" max="13832" width="12.5" customWidth="1"/>
    <col min="13833" max="13833" width="11" customWidth="1"/>
    <col min="13834" max="13834" width="14" customWidth="1"/>
    <col min="13835" max="13835" width="11.33203125" customWidth="1"/>
    <col min="13836" max="13837" width="10.33203125" customWidth="1"/>
    <col min="13838" max="13838" width="12.5" customWidth="1"/>
    <col min="13839" max="13839" width="14.6640625" customWidth="1"/>
    <col min="14081" max="14081" width="10.6640625" customWidth="1"/>
    <col min="14082" max="14082" width="30.33203125" customWidth="1"/>
    <col min="14083" max="14083" width="13.1640625" customWidth="1"/>
    <col min="14084" max="14084" width="10.5" customWidth="1"/>
    <col min="14085" max="14085" width="12.5" customWidth="1"/>
    <col min="14086" max="14087" width="12.6640625" customWidth="1"/>
    <col min="14088" max="14088" width="12.5" customWidth="1"/>
    <col min="14089" max="14089" width="11" customWidth="1"/>
    <col min="14090" max="14090" width="14" customWidth="1"/>
    <col min="14091" max="14091" width="11.33203125" customWidth="1"/>
    <col min="14092" max="14093" width="10.33203125" customWidth="1"/>
    <col min="14094" max="14094" width="12.5" customWidth="1"/>
    <col min="14095" max="14095" width="14.6640625" customWidth="1"/>
    <col min="14337" max="14337" width="10.6640625" customWidth="1"/>
    <col min="14338" max="14338" width="30.33203125" customWidth="1"/>
    <col min="14339" max="14339" width="13.1640625" customWidth="1"/>
    <col min="14340" max="14340" width="10.5" customWidth="1"/>
    <col min="14341" max="14341" width="12.5" customWidth="1"/>
    <col min="14342" max="14343" width="12.6640625" customWidth="1"/>
    <col min="14344" max="14344" width="12.5" customWidth="1"/>
    <col min="14345" max="14345" width="11" customWidth="1"/>
    <col min="14346" max="14346" width="14" customWidth="1"/>
    <col min="14347" max="14347" width="11.33203125" customWidth="1"/>
    <col min="14348" max="14349" width="10.33203125" customWidth="1"/>
    <col min="14350" max="14350" width="12.5" customWidth="1"/>
    <col min="14351" max="14351" width="14.6640625" customWidth="1"/>
    <col min="14593" max="14593" width="10.6640625" customWidth="1"/>
    <col min="14594" max="14594" width="30.33203125" customWidth="1"/>
    <col min="14595" max="14595" width="13.1640625" customWidth="1"/>
    <col min="14596" max="14596" width="10.5" customWidth="1"/>
    <col min="14597" max="14597" width="12.5" customWidth="1"/>
    <col min="14598" max="14599" width="12.6640625" customWidth="1"/>
    <col min="14600" max="14600" width="12.5" customWidth="1"/>
    <col min="14601" max="14601" width="11" customWidth="1"/>
    <col min="14602" max="14602" width="14" customWidth="1"/>
    <col min="14603" max="14603" width="11.33203125" customWidth="1"/>
    <col min="14604" max="14605" width="10.33203125" customWidth="1"/>
    <col min="14606" max="14606" width="12.5" customWidth="1"/>
    <col min="14607" max="14607" width="14.6640625" customWidth="1"/>
    <col min="14849" max="14849" width="10.6640625" customWidth="1"/>
    <col min="14850" max="14850" width="30.33203125" customWidth="1"/>
    <col min="14851" max="14851" width="13.1640625" customWidth="1"/>
    <col min="14852" max="14852" width="10.5" customWidth="1"/>
    <col min="14853" max="14853" width="12.5" customWidth="1"/>
    <col min="14854" max="14855" width="12.6640625" customWidth="1"/>
    <col min="14856" max="14856" width="12.5" customWidth="1"/>
    <col min="14857" max="14857" width="11" customWidth="1"/>
    <col min="14858" max="14858" width="14" customWidth="1"/>
    <col min="14859" max="14859" width="11.33203125" customWidth="1"/>
    <col min="14860" max="14861" width="10.33203125" customWidth="1"/>
    <col min="14862" max="14862" width="12.5" customWidth="1"/>
    <col min="14863" max="14863" width="14.6640625" customWidth="1"/>
    <col min="15105" max="15105" width="10.6640625" customWidth="1"/>
    <col min="15106" max="15106" width="30.33203125" customWidth="1"/>
    <col min="15107" max="15107" width="13.1640625" customWidth="1"/>
    <col min="15108" max="15108" width="10.5" customWidth="1"/>
    <col min="15109" max="15109" width="12.5" customWidth="1"/>
    <col min="15110" max="15111" width="12.6640625" customWidth="1"/>
    <col min="15112" max="15112" width="12.5" customWidth="1"/>
    <col min="15113" max="15113" width="11" customWidth="1"/>
    <col min="15114" max="15114" width="14" customWidth="1"/>
    <col min="15115" max="15115" width="11.33203125" customWidth="1"/>
    <col min="15116" max="15117" width="10.33203125" customWidth="1"/>
    <col min="15118" max="15118" width="12.5" customWidth="1"/>
    <col min="15119" max="15119" width="14.6640625" customWidth="1"/>
    <col min="15361" max="15361" width="10.6640625" customWidth="1"/>
    <col min="15362" max="15362" width="30.33203125" customWidth="1"/>
    <col min="15363" max="15363" width="13.1640625" customWidth="1"/>
    <col min="15364" max="15364" width="10.5" customWidth="1"/>
    <col min="15365" max="15365" width="12.5" customWidth="1"/>
    <col min="15366" max="15367" width="12.6640625" customWidth="1"/>
    <col min="15368" max="15368" width="12.5" customWidth="1"/>
    <col min="15369" max="15369" width="11" customWidth="1"/>
    <col min="15370" max="15370" width="14" customWidth="1"/>
    <col min="15371" max="15371" width="11.33203125" customWidth="1"/>
    <col min="15372" max="15373" width="10.33203125" customWidth="1"/>
    <col min="15374" max="15374" width="12.5" customWidth="1"/>
    <col min="15375" max="15375" width="14.6640625" customWidth="1"/>
    <col min="15617" max="15617" width="10.6640625" customWidth="1"/>
    <col min="15618" max="15618" width="30.33203125" customWidth="1"/>
    <col min="15619" max="15619" width="13.1640625" customWidth="1"/>
    <col min="15620" max="15620" width="10.5" customWidth="1"/>
    <col min="15621" max="15621" width="12.5" customWidth="1"/>
    <col min="15622" max="15623" width="12.6640625" customWidth="1"/>
    <col min="15624" max="15624" width="12.5" customWidth="1"/>
    <col min="15625" max="15625" width="11" customWidth="1"/>
    <col min="15626" max="15626" width="14" customWidth="1"/>
    <col min="15627" max="15627" width="11.33203125" customWidth="1"/>
    <col min="15628" max="15629" width="10.33203125" customWidth="1"/>
    <col min="15630" max="15630" width="12.5" customWidth="1"/>
    <col min="15631" max="15631" width="14.6640625" customWidth="1"/>
    <col min="15873" max="15873" width="10.6640625" customWidth="1"/>
    <col min="15874" max="15874" width="30.33203125" customWidth="1"/>
    <col min="15875" max="15875" width="13.1640625" customWidth="1"/>
    <col min="15876" max="15876" width="10.5" customWidth="1"/>
    <col min="15877" max="15877" width="12.5" customWidth="1"/>
    <col min="15878" max="15879" width="12.6640625" customWidth="1"/>
    <col min="15880" max="15880" width="12.5" customWidth="1"/>
    <col min="15881" max="15881" width="11" customWidth="1"/>
    <col min="15882" max="15882" width="14" customWidth="1"/>
    <col min="15883" max="15883" width="11.33203125" customWidth="1"/>
    <col min="15884" max="15885" width="10.33203125" customWidth="1"/>
    <col min="15886" max="15886" width="12.5" customWidth="1"/>
    <col min="15887" max="15887" width="14.6640625" customWidth="1"/>
    <col min="16129" max="16129" width="10.6640625" customWidth="1"/>
    <col min="16130" max="16130" width="30.33203125" customWidth="1"/>
    <col min="16131" max="16131" width="13.1640625" customWidth="1"/>
    <col min="16132" max="16132" width="10.5" customWidth="1"/>
    <col min="16133" max="16133" width="12.5" customWidth="1"/>
    <col min="16134" max="16135" width="12.6640625" customWidth="1"/>
    <col min="16136" max="16136" width="12.5" customWidth="1"/>
    <col min="16137" max="16137" width="11" customWidth="1"/>
    <col min="16138" max="16138" width="14" customWidth="1"/>
    <col min="16139" max="16139" width="11.33203125" customWidth="1"/>
    <col min="16140" max="16141" width="10.33203125" customWidth="1"/>
    <col min="16142" max="16142" width="12.5" customWidth="1"/>
    <col min="16143" max="16143" width="14.6640625" customWidth="1"/>
  </cols>
  <sheetData>
    <row r="1" spans="1:15" ht="39.75" customHeight="1" x14ac:dyDescent="0.2">
      <c r="A1" s="79"/>
      <c r="B1" s="99"/>
      <c r="C1" s="99"/>
      <c r="D1" s="99"/>
      <c r="E1" s="99"/>
      <c r="F1" s="99"/>
      <c r="G1" s="100"/>
      <c r="I1" s="33"/>
      <c r="J1" s="33"/>
      <c r="L1" s="458" t="s">
        <v>377</v>
      </c>
      <c r="M1" s="458"/>
      <c r="N1" s="458"/>
      <c r="O1" s="458"/>
    </row>
    <row r="2" spans="1:15" s="4" customFormat="1" ht="24.75" customHeight="1" x14ac:dyDescent="0.2">
      <c r="A2" s="473" t="s">
        <v>139</v>
      </c>
      <c r="B2" s="473"/>
      <c r="C2" s="473"/>
      <c r="D2" s="473"/>
      <c r="E2" s="473"/>
      <c r="F2" s="473"/>
      <c r="G2" s="473"/>
      <c r="H2" s="473"/>
      <c r="I2" s="473"/>
      <c r="J2" s="473"/>
      <c r="K2" s="473"/>
      <c r="L2" s="473"/>
      <c r="M2" s="473"/>
      <c r="N2" s="473"/>
      <c r="O2" s="473"/>
    </row>
    <row r="3" spans="1:15" s="102" customFormat="1" ht="47.25" customHeight="1" x14ac:dyDescent="0.2">
      <c r="A3" s="489" t="s">
        <v>140</v>
      </c>
      <c r="B3" s="489"/>
      <c r="C3" s="489"/>
      <c r="D3" s="489"/>
      <c r="E3" s="489"/>
      <c r="F3" s="489"/>
      <c r="G3" s="489"/>
      <c r="H3" s="489"/>
      <c r="I3" s="489"/>
      <c r="J3" s="489"/>
      <c r="K3" s="489"/>
      <c r="L3" s="489"/>
      <c r="M3" s="489"/>
      <c r="N3" s="489"/>
      <c r="O3" s="489"/>
    </row>
    <row r="4" spans="1:15" s="30" customFormat="1" ht="64.5" customHeight="1" x14ac:dyDescent="0.2">
      <c r="A4" s="485" t="s">
        <v>0</v>
      </c>
      <c r="B4" s="485" t="s">
        <v>113</v>
      </c>
      <c r="C4" s="490" t="s">
        <v>141</v>
      </c>
      <c r="D4" s="491"/>
      <c r="E4" s="492" t="s">
        <v>115</v>
      </c>
      <c r="F4" s="493"/>
      <c r="G4" s="494" t="s">
        <v>142</v>
      </c>
      <c r="H4" s="495"/>
      <c r="I4" s="496" t="s">
        <v>117</v>
      </c>
      <c r="J4" s="497"/>
      <c r="K4" s="498" t="s">
        <v>118</v>
      </c>
      <c r="L4" s="499"/>
      <c r="M4" s="487" t="s">
        <v>119</v>
      </c>
      <c r="N4" s="488"/>
      <c r="O4" s="167" t="s">
        <v>143</v>
      </c>
    </row>
    <row r="5" spans="1:15" s="176" customFormat="1" ht="21.75" customHeight="1" x14ac:dyDescent="0.2">
      <c r="A5" s="486"/>
      <c r="B5" s="486"/>
      <c r="C5" s="172" t="s">
        <v>121</v>
      </c>
      <c r="D5" s="172" t="s">
        <v>122</v>
      </c>
      <c r="E5" s="172" t="s">
        <v>121</v>
      </c>
      <c r="F5" s="172" t="s">
        <v>122</v>
      </c>
      <c r="G5" s="172" t="s">
        <v>121</v>
      </c>
      <c r="H5" s="172" t="s">
        <v>122</v>
      </c>
      <c r="I5" s="172" t="s">
        <v>121</v>
      </c>
      <c r="J5" s="172" t="s">
        <v>122</v>
      </c>
      <c r="K5" s="172" t="s">
        <v>121</v>
      </c>
      <c r="L5" s="172" t="s">
        <v>122</v>
      </c>
      <c r="M5" s="173" t="s">
        <v>121</v>
      </c>
      <c r="N5" s="174" t="s">
        <v>122</v>
      </c>
      <c r="O5" s="175" t="s">
        <v>123</v>
      </c>
    </row>
    <row r="6" spans="1:15" ht="25.5" x14ac:dyDescent="0.2">
      <c r="A6" s="39">
        <v>560002</v>
      </c>
      <c r="B6" s="40" t="s">
        <v>56</v>
      </c>
      <c r="C6" s="42">
        <v>2394</v>
      </c>
      <c r="D6" s="42">
        <v>1</v>
      </c>
      <c r="E6" s="42">
        <v>17173</v>
      </c>
      <c r="F6" s="42">
        <v>0</v>
      </c>
      <c r="G6" s="69">
        <v>0.1394</v>
      </c>
      <c r="H6" s="69">
        <v>0</v>
      </c>
      <c r="I6" s="44">
        <v>0.86</v>
      </c>
      <c r="J6" s="70">
        <v>0</v>
      </c>
      <c r="K6" s="45">
        <v>0.86</v>
      </c>
      <c r="L6" s="45">
        <v>0</v>
      </c>
      <c r="M6" s="46"/>
      <c r="N6" s="47"/>
      <c r="O6" s="48">
        <v>0.86</v>
      </c>
    </row>
    <row r="7" spans="1:15" ht="25.5" x14ac:dyDescent="0.2">
      <c r="A7" s="39">
        <v>560014</v>
      </c>
      <c r="B7" s="40" t="s">
        <v>67</v>
      </c>
      <c r="C7" s="42">
        <v>318</v>
      </c>
      <c r="D7" s="42">
        <v>3</v>
      </c>
      <c r="E7" s="42">
        <v>4575</v>
      </c>
      <c r="F7" s="42">
        <v>186</v>
      </c>
      <c r="G7" s="69">
        <v>6.9500000000000006E-2</v>
      </c>
      <c r="H7" s="69">
        <v>1.61E-2</v>
      </c>
      <c r="I7" s="44">
        <v>0.39</v>
      </c>
      <c r="J7" s="70">
        <v>0.03</v>
      </c>
      <c r="K7" s="45">
        <v>0.37</v>
      </c>
      <c r="L7" s="45">
        <v>0</v>
      </c>
      <c r="M7" s="46"/>
      <c r="N7" s="47"/>
      <c r="O7" s="48">
        <v>0.37</v>
      </c>
    </row>
    <row r="8" spans="1:15" x14ac:dyDescent="0.2">
      <c r="A8" s="39">
        <v>560017</v>
      </c>
      <c r="B8" s="40" t="s">
        <v>68</v>
      </c>
      <c r="C8" s="42">
        <v>13541</v>
      </c>
      <c r="D8" s="42">
        <v>1</v>
      </c>
      <c r="E8" s="42">
        <v>77712</v>
      </c>
      <c r="F8" s="42">
        <v>3</v>
      </c>
      <c r="G8" s="69">
        <v>0.17419999999999999</v>
      </c>
      <c r="H8" s="69">
        <v>0.33329999999999999</v>
      </c>
      <c r="I8" s="44">
        <v>1.0900000000000001</v>
      </c>
      <c r="J8" s="70">
        <v>1.5</v>
      </c>
      <c r="K8" s="45">
        <v>1.0900000000000001</v>
      </c>
      <c r="L8" s="45">
        <v>0</v>
      </c>
      <c r="M8" s="46"/>
      <c r="N8" s="47"/>
      <c r="O8" s="48">
        <v>1.0900000000000001</v>
      </c>
    </row>
    <row r="9" spans="1:15" x14ac:dyDescent="0.2">
      <c r="A9" s="39">
        <v>560019</v>
      </c>
      <c r="B9" s="40" t="s">
        <v>69</v>
      </c>
      <c r="C9" s="42">
        <v>18213</v>
      </c>
      <c r="D9" s="42">
        <v>905</v>
      </c>
      <c r="E9" s="42">
        <v>88197</v>
      </c>
      <c r="F9" s="42">
        <v>3449</v>
      </c>
      <c r="G9" s="69">
        <v>0.20649999999999999</v>
      </c>
      <c r="H9" s="69">
        <v>0.26240000000000002</v>
      </c>
      <c r="I9" s="44">
        <v>1.31</v>
      </c>
      <c r="J9" s="70">
        <v>1.17</v>
      </c>
      <c r="K9" s="45">
        <v>1.26</v>
      </c>
      <c r="L9" s="45">
        <v>0.05</v>
      </c>
      <c r="M9" s="46"/>
      <c r="N9" s="47"/>
      <c r="O9" s="48">
        <v>1.31</v>
      </c>
    </row>
    <row r="10" spans="1:15" x14ac:dyDescent="0.2">
      <c r="A10" s="39">
        <v>560021</v>
      </c>
      <c r="B10" s="40" t="s">
        <v>70</v>
      </c>
      <c r="C10" s="42">
        <v>8588</v>
      </c>
      <c r="D10" s="42">
        <v>14794</v>
      </c>
      <c r="E10" s="42">
        <v>55956</v>
      </c>
      <c r="F10" s="42">
        <v>38441</v>
      </c>
      <c r="G10" s="69">
        <v>0.1535</v>
      </c>
      <c r="H10" s="69">
        <v>0.38479999999999998</v>
      </c>
      <c r="I10" s="44">
        <v>0.95</v>
      </c>
      <c r="J10" s="70">
        <v>1.74</v>
      </c>
      <c r="K10" s="45">
        <v>0.56000000000000005</v>
      </c>
      <c r="L10" s="45">
        <v>0.71</v>
      </c>
      <c r="M10" s="46"/>
      <c r="N10" s="47"/>
      <c r="O10" s="48">
        <v>1.27</v>
      </c>
    </row>
    <row r="11" spans="1:15" x14ac:dyDescent="0.2">
      <c r="A11" s="39">
        <v>560022</v>
      </c>
      <c r="B11" s="40" t="s">
        <v>71</v>
      </c>
      <c r="C11" s="42">
        <v>10660</v>
      </c>
      <c r="D11" s="42">
        <v>6388</v>
      </c>
      <c r="E11" s="42">
        <v>67126</v>
      </c>
      <c r="F11" s="42">
        <v>23908</v>
      </c>
      <c r="G11" s="69">
        <v>0.1588</v>
      </c>
      <c r="H11" s="69">
        <v>0.26719999999999999</v>
      </c>
      <c r="I11" s="44">
        <v>0.99</v>
      </c>
      <c r="J11" s="70">
        <v>1.19</v>
      </c>
      <c r="K11" s="45">
        <v>0.73</v>
      </c>
      <c r="L11" s="45">
        <v>0.31</v>
      </c>
      <c r="M11" s="46"/>
      <c r="N11" s="47"/>
      <c r="O11" s="48">
        <v>1.04</v>
      </c>
    </row>
    <row r="12" spans="1:15" x14ac:dyDescent="0.2">
      <c r="A12" s="39">
        <v>560024</v>
      </c>
      <c r="B12" s="40" t="s">
        <v>72</v>
      </c>
      <c r="C12" s="42">
        <v>240</v>
      </c>
      <c r="D12" s="42">
        <v>29690</v>
      </c>
      <c r="E12" s="42">
        <v>2664</v>
      </c>
      <c r="F12" s="42">
        <v>50672</v>
      </c>
      <c r="G12" s="69">
        <v>9.01E-2</v>
      </c>
      <c r="H12" s="69">
        <v>0.58589999999999998</v>
      </c>
      <c r="I12" s="44">
        <v>0.53</v>
      </c>
      <c r="J12" s="70">
        <v>2.5</v>
      </c>
      <c r="K12" s="45">
        <v>0.03</v>
      </c>
      <c r="L12" s="45">
        <v>2.38</v>
      </c>
      <c r="M12" s="46"/>
      <c r="N12" s="47"/>
      <c r="O12" s="48">
        <v>2.41</v>
      </c>
    </row>
    <row r="13" spans="1:15" ht="25.5" x14ac:dyDescent="0.2">
      <c r="A13" s="39">
        <v>560026</v>
      </c>
      <c r="B13" s="40" t="s">
        <v>73</v>
      </c>
      <c r="C13" s="42">
        <v>13761</v>
      </c>
      <c r="D13" s="42">
        <v>5003</v>
      </c>
      <c r="E13" s="42">
        <v>97013</v>
      </c>
      <c r="F13" s="42">
        <v>19665</v>
      </c>
      <c r="G13" s="69">
        <v>0.14180000000000001</v>
      </c>
      <c r="H13" s="69">
        <v>0.25440000000000002</v>
      </c>
      <c r="I13" s="44">
        <v>0.87</v>
      </c>
      <c r="J13" s="70">
        <v>1.1399999999999999</v>
      </c>
      <c r="K13" s="45">
        <v>0.72</v>
      </c>
      <c r="L13" s="45">
        <v>0.19</v>
      </c>
      <c r="M13" s="46"/>
      <c r="N13" s="47"/>
      <c r="O13" s="48">
        <v>0.91</v>
      </c>
    </row>
    <row r="14" spans="1:15" x14ac:dyDescent="0.2">
      <c r="A14" s="39">
        <v>560032</v>
      </c>
      <c r="B14" s="40" t="s">
        <v>75</v>
      </c>
      <c r="C14" s="42">
        <v>4058</v>
      </c>
      <c r="D14" s="42">
        <v>0</v>
      </c>
      <c r="E14" s="42">
        <v>20534</v>
      </c>
      <c r="F14" s="42">
        <v>0</v>
      </c>
      <c r="G14" s="69">
        <v>0.1976</v>
      </c>
      <c r="H14" s="69">
        <v>0</v>
      </c>
      <c r="I14" s="44">
        <v>1.25</v>
      </c>
      <c r="J14" s="70">
        <v>0</v>
      </c>
      <c r="K14" s="45">
        <v>1.25</v>
      </c>
      <c r="L14" s="45">
        <v>0</v>
      </c>
      <c r="M14" s="46"/>
      <c r="N14" s="47"/>
      <c r="O14" s="48">
        <v>1.25</v>
      </c>
    </row>
    <row r="15" spans="1:15" x14ac:dyDescent="0.2">
      <c r="A15" s="39">
        <v>560033</v>
      </c>
      <c r="B15" s="40" t="s">
        <v>76</v>
      </c>
      <c r="C15" s="42">
        <v>10654</v>
      </c>
      <c r="D15" s="42">
        <v>0</v>
      </c>
      <c r="E15" s="42">
        <v>42028</v>
      </c>
      <c r="F15" s="42">
        <v>0</v>
      </c>
      <c r="G15" s="69">
        <v>0.2535</v>
      </c>
      <c r="H15" s="69">
        <v>0</v>
      </c>
      <c r="I15" s="44">
        <v>1.62</v>
      </c>
      <c r="J15" s="70">
        <v>0</v>
      </c>
      <c r="K15" s="45">
        <v>1.62</v>
      </c>
      <c r="L15" s="45">
        <v>0</v>
      </c>
      <c r="M15" s="46"/>
      <c r="N15" s="47"/>
      <c r="O15" s="48">
        <v>1.62</v>
      </c>
    </row>
    <row r="16" spans="1:15" x14ac:dyDescent="0.2">
      <c r="A16" s="39">
        <v>560034</v>
      </c>
      <c r="B16" s="40" t="s">
        <v>77</v>
      </c>
      <c r="C16" s="42">
        <v>8598</v>
      </c>
      <c r="D16" s="42">
        <v>2</v>
      </c>
      <c r="E16" s="42">
        <v>37613</v>
      </c>
      <c r="F16" s="42">
        <v>4</v>
      </c>
      <c r="G16" s="69">
        <v>0.2286</v>
      </c>
      <c r="H16" s="69">
        <v>0.5</v>
      </c>
      <c r="I16" s="44">
        <v>1.46</v>
      </c>
      <c r="J16" s="70">
        <v>2.27</v>
      </c>
      <c r="K16" s="45">
        <v>1.46</v>
      </c>
      <c r="L16" s="45">
        <v>0</v>
      </c>
      <c r="M16" s="46"/>
      <c r="N16" s="47"/>
      <c r="O16" s="48">
        <v>1.46</v>
      </c>
    </row>
    <row r="17" spans="1:15" x14ac:dyDescent="0.2">
      <c r="A17" s="39">
        <v>560035</v>
      </c>
      <c r="B17" s="40" t="s">
        <v>78</v>
      </c>
      <c r="C17" s="42">
        <v>230</v>
      </c>
      <c r="D17" s="42">
        <v>2357</v>
      </c>
      <c r="E17" s="42">
        <v>1857</v>
      </c>
      <c r="F17" s="42">
        <v>30295</v>
      </c>
      <c r="G17" s="69">
        <v>0.1239</v>
      </c>
      <c r="H17" s="69">
        <v>7.7799999999999994E-2</v>
      </c>
      <c r="I17" s="44">
        <v>0.75</v>
      </c>
      <c r="J17" s="70">
        <v>0.32</v>
      </c>
      <c r="K17" s="45">
        <v>0.05</v>
      </c>
      <c r="L17" s="45">
        <v>0.3</v>
      </c>
      <c r="M17" s="49"/>
      <c r="N17" s="47"/>
      <c r="O17" s="48">
        <v>0.35</v>
      </c>
    </row>
    <row r="18" spans="1:15" x14ac:dyDescent="0.2">
      <c r="A18" s="39">
        <v>560036</v>
      </c>
      <c r="B18" s="40" t="s">
        <v>74</v>
      </c>
      <c r="C18" s="42">
        <v>5802</v>
      </c>
      <c r="D18" s="42">
        <v>2841</v>
      </c>
      <c r="E18" s="42">
        <v>47023</v>
      </c>
      <c r="F18" s="42">
        <v>10692</v>
      </c>
      <c r="G18" s="69">
        <v>0.1234</v>
      </c>
      <c r="H18" s="69">
        <v>0.26569999999999999</v>
      </c>
      <c r="I18" s="44">
        <v>0.75</v>
      </c>
      <c r="J18" s="70">
        <v>1.19</v>
      </c>
      <c r="K18" s="45">
        <v>0.61</v>
      </c>
      <c r="L18" s="45">
        <v>0.23</v>
      </c>
      <c r="M18" s="49"/>
      <c r="N18" s="47"/>
      <c r="O18" s="48">
        <v>0.84</v>
      </c>
    </row>
    <row r="19" spans="1:15" ht="25.5" x14ac:dyDescent="0.2">
      <c r="A19" s="39">
        <v>560041</v>
      </c>
      <c r="B19" s="40" t="s">
        <v>79</v>
      </c>
      <c r="C19" s="42">
        <v>44</v>
      </c>
      <c r="D19" s="42">
        <v>3167</v>
      </c>
      <c r="E19" s="42">
        <v>1194</v>
      </c>
      <c r="F19" s="42">
        <v>19490</v>
      </c>
      <c r="G19" s="69">
        <v>3.6900000000000002E-2</v>
      </c>
      <c r="H19" s="69">
        <v>0.16250000000000001</v>
      </c>
      <c r="I19" s="44">
        <v>0.17</v>
      </c>
      <c r="J19" s="70">
        <v>0.71</v>
      </c>
      <c r="K19" s="45">
        <v>0.01</v>
      </c>
      <c r="L19" s="45">
        <v>0.67</v>
      </c>
      <c r="M19" s="49"/>
      <c r="N19" s="47"/>
      <c r="O19" s="48">
        <v>0.68</v>
      </c>
    </row>
    <row r="20" spans="1:15" x14ac:dyDescent="0.2">
      <c r="A20" s="39">
        <v>560043</v>
      </c>
      <c r="B20" s="40" t="s">
        <v>3</v>
      </c>
      <c r="C20" s="42">
        <v>966</v>
      </c>
      <c r="D20" s="42">
        <v>552</v>
      </c>
      <c r="E20" s="42">
        <v>21053</v>
      </c>
      <c r="F20" s="42">
        <v>5158</v>
      </c>
      <c r="G20" s="69">
        <v>4.5900000000000003E-2</v>
      </c>
      <c r="H20" s="69">
        <v>0.107</v>
      </c>
      <c r="I20" s="44">
        <v>0.23</v>
      </c>
      <c r="J20" s="70">
        <v>0.45</v>
      </c>
      <c r="K20" s="45">
        <v>0.18</v>
      </c>
      <c r="L20" s="45">
        <v>0.09</v>
      </c>
      <c r="M20" s="49"/>
      <c r="N20" s="47"/>
      <c r="O20" s="48">
        <v>0.27</v>
      </c>
    </row>
    <row r="21" spans="1:15" x14ac:dyDescent="0.2">
      <c r="A21" s="39">
        <v>560045</v>
      </c>
      <c r="B21" s="40" t="s">
        <v>4</v>
      </c>
      <c r="C21" s="42">
        <v>760</v>
      </c>
      <c r="D21" s="42">
        <v>221</v>
      </c>
      <c r="E21" s="42">
        <v>20219</v>
      </c>
      <c r="F21" s="42">
        <v>5874</v>
      </c>
      <c r="G21" s="69">
        <v>3.7600000000000001E-2</v>
      </c>
      <c r="H21" s="69">
        <v>3.7600000000000001E-2</v>
      </c>
      <c r="I21" s="44">
        <v>0.18</v>
      </c>
      <c r="J21" s="70">
        <v>0.13</v>
      </c>
      <c r="K21" s="45">
        <v>0.14000000000000001</v>
      </c>
      <c r="L21" s="45">
        <v>0.03</v>
      </c>
      <c r="M21" s="49"/>
      <c r="N21" s="47"/>
      <c r="O21" s="48">
        <v>0.17</v>
      </c>
    </row>
    <row r="22" spans="1:15" x14ac:dyDescent="0.2">
      <c r="A22" s="39">
        <v>560047</v>
      </c>
      <c r="B22" s="40" t="s">
        <v>5</v>
      </c>
      <c r="C22" s="42">
        <v>1488</v>
      </c>
      <c r="D22" s="42">
        <v>438</v>
      </c>
      <c r="E22" s="42">
        <v>29843</v>
      </c>
      <c r="F22" s="42">
        <v>8255</v>
      </c>
      <c r="G22" s="69">
        <v>4.99E-2</v>
      </c>
      <c r="H22" s="69">
        <v>5.3100000000000001E-2</v>
      </c>
      <c r="I22" s="44">
        <v>0.26</v>
      </c>
      <c r="J22" s="70">
        <v>0.2</v>
      </c>
      <c r="K22" s="45">
        <v>0.2</v>
      </c>
      <c r="L22" s="45">
        <v>0.04</v>
      </c>
      <c r="M22" s="49"/>
      <c r="N22" s="47"/>
      <c r="O22" s="48">
        <v>0.24</v>
      </c>
    </row>
    <row r="23" spans="1:15" x14ac:dyDescent="0.2">
      <c r="A23" s="39">
        <v>560052</v>
      </c>
      <c r="B23" s="40" t="s">
        <v>8</v>
      </c>
      <c r="C23" s="42">
        <v>2004</v>
      </c>
      <c r="D23" s="42">
        <v>608</v>
      </c>
      <c r="E23" s="42">
        <v>17708</v>
      </c>
      <c r="F23" s="42">
        <v>5487</v>
      </c>
      <c r="G23" s="69">
        <v>0.1132</v>
      </c>
      <c r="H23" s="69">
        <v>0.1108</v>
      </c>
      <c r="I23" s="44">
        <v>0.68</v>
      </c>
      <c r="J23" s="70">
        <v>0.47</v>
      </c>
      <c r="K23" s="45">
        <v>0.52</v>
      </c>
      <c r="L23" s="45">
        <v>0.11</v>
      </c>
      <c r="M23" s="49"/>
      <c r="N23" s="47"/>
      <c r="O23" s="48">
        <v>0.63</v>
      </c>
    </row>
    <row r="24" spans="1:15" x14ac:dyDescent="0.2">
      <c r="A24" s="39">
        <v>560053</v>
      </c>
      <c r="B24" s="40" t="s">
        <v>9</v>
      </c>
      <c r="C24" s="42">
        <v>789</v>
      </c>
      <c r="D24" s="42">
        <v>259</v>
      </c>
      <c r="E24" s="42">
        <v>15899</v>
      </c>
      <c r="F24" s="42">
        <v>4510</v>
      </c>
      <c r="G24" s="69">
        <v>4.9599999999999998E-2</v>
      </c>
      <c r="H24" s="69">
        <v>5.74E-2</v>
      </c>
      <c r="I24" s="44">
        <v>0.26</v>
      </c>
      <c r="J24" s="70">
        <v>0.22</v>
      </c>
      <c r="K24" s="45">
        <v>0.2</v>
      </c>
      <c r="L24" s="45">
        <v>0.05</v>
      </c>
      <c r="M24" s="49"/>
      <c r="N24" s="47"/>
      <c r="O24" s="48">
        <v>0.25</v>
      </c>
    </row>
    <row r="25" spans="1:15" x14ac:dyDescent="0.2">
      <c r="A25" s="39">
        <v>560054</v>
      </c>
      <c r="B25" s="40" t="s">
        <v>10</v>
      </c>
      <c r="C25" s="42">
        <v>896</v>
      </c>
      <c r="D25" s="42">
        <v>128</v>
      </c>
      <c r="E25" s="42">
        <v>16082</v>
      </c>
      <c r="F25" s="42">
        <v>5386</v>
      </c>
      <c r="G25" s="69">
        <v>5.57E-2</v>
      </c>
      <c r="H25" s="69">
        <v>2.3800000000000002E-2</v>
      </c>
      <c r="I25" s="44">
        <v>0.3</v>
      </c>
      <c r="J25" s="70">
        <v>7.0000000000000007E-2</v>
      </c>
      <c r="K25" s="45">
        <v>0.23</v>
      </c>
      <c r="L25" s="45">
        <v>0.02</v>
      </c>
      <c r="M25" s="49"/>
      <c r="N25" s="47"/>
      <c r="O25" s="48">
        <v>0.25</v>
      </c>
    </row>
    <row r="26" spans="1:15" x14ac:dyDescent="0.2">
      <c r="A26" s="39">
        <v>560055</v>
      </c>
      <c r="B26" s="40" t="s">
        <v>11</v>
      </c>
      <c r="C26" s="42">
        <v>677</v>
      </c>
      <c r="D26" s="42">
        <v>83</v>
      </c>
      <c r="E26" s="42">
        <v>11305</v>
      </c>
      <c r="F26" s="42">
        <v>2737</v>
      </c>
      <c r="G26" s="69">
        <v>5.9900000000000002E-2</v>
      </c>
      <c r="H26" s="69">
        <v>3.0300000000000001E-2</v>
      </c>
      <c r="I26" s="44">
        <v>0.33</v>
      </c>
      <c r="J26" s="70">
        <v>0.1</v>
      </c>
      <c r="K26" s="45">
        <v>0.27</v>
      </c>
      <c r="L26" s="45">
        <v>0.02</v>
      </c>
      <c r="M26" s="49"/>
      <c r="N26" s="47"/>
      <c r="O26" s="48">
        <v>0.28999999999999998</v>
      </c>
    </row>
    <row r="27" spans="1:15" x14ac:dyDescent="0.2">
      <c r="A27" s="39">
        <v>560056</v>
      </c>
      <c r="B27" s="40" t="s">
        <v>12</v>
      </c>
      <c r="C27" s="42">
        <v>2771</v>
      </c>
      <c r="D27" s="42">
        <v>354</v>
      </c>
      <c r="E27" s="42">
        <v>15514</v>
      </c>
      <c r="F27" s="42">
        <v>3457</v>
      </c>
      <c r="G27" s="69">
        <v>0.17860000000000001</v>
      </c>
      <c r="H27" s="69">
        <v>0.1024</v>
      </c>
      <c r="I27" s="44">
        <v>1.1200000000000001</v>
      </c>
      <c r="J27" s="70">
        <v>0.43</v>
      </c>
      <c r="K27" s="45">
        <v>0.92</v>
      </c>
      <c r="L27" s="45">
        <v>0.08</v>
      </c>
      <c r="M27" s="49"/>
      <c r="N27" s="47"/>
      <c r="O27" s="48">
        <v>1</v>
      </c>
    </row>
    <row r="28" spans="1:15" x14ac:dyDescent="0.2">
      <c r="A28" s="39">
        <v>560057</v>
      </c>
      <c r="B28" s="40" t="s">
        <v>13</v>
      </c>
      <c r="C28" s="42">
        <v>4685</v>
      </c>
      <c r="D28" s="42">
        <v>929</v>
      </c>
      <c r="E28" s="42">
        <v>12562</v>
      </c>
      <c r="F28" s="42">
        <v>3384</v>
      </c>
      <c r="G28" s="69">
        <v>0.373</v>
      </c>
      <c r="H28" s="69">
        <v>0.27450000000000002</v>
      </c>
      <c r="I28" s="44">
        <v>2.42</v>
      </c>
      <c r="J28" s="70">
        <v>1.23</v>
      </c>
      <c r="K28" s="45">
        <v>1.91</v>
      </c>
      <c r="L28" s="45">
        <v>0.26</v>
      </c>
      <c r="M28" s="49"/>
      <c r="N28" s="47"/>
      <c r="O28" s="48">
        <v>2.17</v>
      </c>
    </row>
    <row r="29" spans="1:15" x14ac:dyDescent="0.2">
      <c r="A29" s="39">
        <v>560058</v>
      </c>
      <c r="B29" s="40" t="s">
        <v>14</v>
      </c>
      <c r="C29" s="42">
        <v>597</v>
      </c>
      <c r="D29" s="42">
        <v>324</v>
      </c>
      <c r="E29" s="42">
        <v>34923</v>
      </c>
      <c r="F29" s="42">
        <v>9980</v>
      </c>
      <c r="G29" s="69">
        <v>1.7100000000000001E-2</v>
      </c>
      <c r="H29" s="69">
        <v>3.2500000000000001E-2</v>
      </c>
      <c r="I29" s="44">
        <v>0.04</v>
      </c>
      <c r="J29" s="70">
        <v>0.11</v>
      </c>
      <c r="K29" s="45">
        <v>0.03</v>
      </c>
      <c r="L29" s="45">
        <v>0.02</v>
      </c>
      <c r="M29" s="49"/>
      <c r="N29" s="47"/>
      <c r="O29" s="48">
        <v>0.05</v>
      </c>
    </row>
    <row r="30" spans="1:15" x14ac:dyDescent="0.2">
      <c r="A30" s="39">
        <v>560059</v>
      </c>
      <c r="B30" s="40" t="s">
        <v>15</v>
      </c>
      <c r="C30" s="42">
        <v>1723</v>
      </c>
      <c r="D30" s="42">
        <v>359</v>
      </c>
      <c r="E30" s="42">
        <v>10941</v>
      </c>
      <c r="F30" s="42">
        <v>2742</v>
      </c>
      <c r="G30" s="69">
        <v>0.1575</v>
      </c>
      <c r="H30" s="69">
        <v>0.13089999999999999</v>
      </c>
      <c r="I30" s="44">
        <v>0.98</v>
      </c>
      <c r="J30" s="70">
        <v>0.56000000000000005</v>
      </c>
      <c r="K30" s="45">
        <v>0.78</v>
      </c>
      <c r="L30" s="45">
        <v>0.11</v>
      </c>
      <c r="M30" s="49"/>
      <c r="N30" s="47"/>
      <c r="O30" s="48">
        <v>0.89</v>
      </c>
    </row>
    <row r="31" spans="1:15" x14ac:dyDescent="0.2">
      <c r="A31" s="39">
        <v>560060</v>
      </c>
      <c r="B31" s="40" t="s">
        <v>16</v>
      </c>
      <c r="C31" s="42">
        <v>427</v>
      </c>
      <c r="D31" s="42">
        <v>68</v>
      </c>
      <c r="E31" s="42">
        <v>12213</v>
      </c>
      <c r="F31" s="42">
        <v>3579</v>
      </c>
      <c r="G31" s="69">
        <v>3.5000000000000003E-2</v>
      </c>
      <c r="H31" s="69">
        <v>1.9E-2</v>
      </c>
      <c r="I31" s="44">
        <v>0.16</v>
      </c>
      <c r="J31" s="70">
        <v>0.04</v>
      </c>
      <c r="K31" s="45">
        <v>0.12</v>
      </c>
      <c r="L31" s="45">
        <v>0.01</v>
      </c>
      <c r="M31" s="49"/>
      <c r="N31" s="47"/>
      <c r="O31" s="48">
        <v>0.13</v>
      </c>
    </row>
    <row r="32" spans="1:15" x14ac:dyDescent="0.2">
      <c r="A32" s="39">
        <v>560061</v>
      </c>
      <c r="B32" s="40" t="s">
        <v>17</v>
      </c>
      <c r="C32" s="42">
        <v>631</v>
      </c>
      <c r="D32" s="42">
        <v>172</v>
      </c>
      <c r="E32" s="42">
        <v>17857</v>
      </c>
      <c r="F32" s="42">
        <v>5161</v>
      </c>
      <c r="G32" s="69">
        <v>3.5299999999999998E-2</v>
      </c>
      <c r="H32" s="69">
        <v>3.3300000000000003E-2</v>
      </c>
      <c r="I32" s="44">
        <v>0.16</v>
      </c>
      <c r="J32" s="70">
        <v>0.11</v>
      </c>
      <c r="K32" s="45">
        <v>0.12</v>
      </c>
      <c r="L32" s="45">
        <v>0.02</v>
      </c>
      <c r="M32" s="49"/>
      <c r="N32" s="47"/>
      <c r="O32" s="48">
        <v>0.14000000000000001</v>
      </c>
    </row>
    <row r="33" spans="1:15" x14ac:dyDescent="0.2">
      <c r="A33" s="39">
        <v>560062</v>
      </c>
      <c r="B33" s="40" t="s">
        <v>18</v>
      </c>
      <c r="C33" s="42">
        <v>2223</v>
      </c>
      <c r="D33" s="42">
        <v>895</v>
      </c>
      <c r="E33" s="42">
        <v>13187</v>
      </c>
      <c r="F33" s="42">
        <v>3373</v>
      </c>
      <c r="G33" s="69">
        <v>0.1686</v>
      </c>
      <c r="H33" s="69">
        <v>0.26529999999999998</v>
      </c>
      <c r="I33" s="44">
        <v>1.05</v>
      </c>
      <c r="J33" s="70">
        <v>1.19</v>
      </c>
      <c r="K33" s="45">
        <v>0.84</v>
      </c>
      <c r="L33" s="45">
        <v>0.24</v>
      </c>
      <c r="M33" s="49"/>
      <c r="N33" s="47"/>
      <c r="O33" s="48">
        <v>1.08</v>
      </c>
    </row>
    <row r="34" spans="1:15" ht="25.5" x14ac:dyDescent="0.2">
      <c r="A34" s="39">
        <v>560063</v>
      </c>
      <c r="B34" s="40" t="s">
        <v>19</v>
      </c>
      <c r="C34" s="42">
        <v>659</v>
      </c>
      <c r="D34" s="42">
        <v>134</v>
      </c>
      <c r="E34" s="42">
        <v>14059</v>
      </c>
      <c r="F34" s="42">
        <v>4130</v>
      </c>
      <c r="G34" s="69">
        <v>4.6899999999999997E-2</v>
      </c>
      <c r="H34" s="69">
        <v>3.2399999999999998E-2</v>
      </c>
      <c r="I34" s="44">
        <v>0.24</v>
      </c>
      <c r="J34" s="70">
        <v>0.11</v>
      </c>
      <c r="K34" s="45">
        <v>0.18</v>
      </c>
      <c r="L34" s="45">
        <v>0.03</v>
      </c>
      <c r="M34" s="49"/>
      <c r="N34" s="47"/>
      <c r="O34" s="48">
        <v>0.21</v>
      </c>
    </row>
    <row r="35" spans="1:15" x14ac:dyDescent="0.2">
      <c r="A35" s="39">
        <v>560064</v>
      </c>
      <c r="B35" s="40" t="s">
        <v>80</v>
      </c>
      <c r="C35" s="42">
        <v>9399</v>
      </c>
      <c r="D35" s="42">
        <v>4994</v>
      </c>
      <c r="E35" s="42">
        <v>31028</v>
      </c>
      <c r="F35" s="42">
        <v>9080</v>
      </c>
      <c r="G35" s="69">
        <v>0.3029</v>
      </c>
      <c r="H35" s="69">
        <v>0.55000000000000004</v>
      </c>
      <c r="I35" s="44">
        <v>1.95</v>
      </c>
      <c r="J35" s="70">
        <v>2.5</v>
      </c>
      <c r="K35" s="45">
        <v>0</v>
      </c>
      <c r="L35" s="45">
        <v>0.57999999999999996</v>
      </c>
      <c r="M35" s="49">
        <v>1</v>
      </c>
      <c r="N35" s="47"/>
      <c r="O35" s="48">
        <v>0.57999999999999996</v>
      </c>
    </row>
    <row r="36" spans="1:15" x14ac:dyDescent="0.2">
      <c r="A36" s="39">
        <v>560065</v>
      </c>
      <c r="B36" s="40" t="s">
        <v>20</v>
      </c>
      <c r="C36" s="42">
        <v>459</v>
      </c>
      <c r="D36" s="42">
        <v>122</v>
      </c>
      <c r="E36" s="42">
        <v>13199</v>
      </c>
      <c r="F36" s="42">
        <v>3128</v>
      </c>
      <c r="G36" s="69">
        <v>3.4799999999999998E-2</v>
      </c>
      <c r="H36" s="69">
        <v>3.9E-2</v>
      </c>
      <c r="I36" s="44">
        <v>0.16</v>
      </c>
      <c r="J36" s="70">
        <v>0.14000000000000001</v>
      </c>
      <c r="K36" s="45">
        <v>0.13</v>
      </c>
      <c r="L36" s="45">
        <v>0.03</v>
      </c>
      <c r="M36" s="49"/>
      <c r="N36" s="47"/>
      <c r="O36" s="48">
        <v>0.16</v>
      </c>
    </row>
    <row r="37" spans="1:15" x14ac:dyDescent="0.2">
      <c r="A37" s="39">
        <v>560066</v>
      </c>
      <c r="B37" s="40" t="s">
        <v>21</v>
      </c>
      <c r="C37" s="42">
        <v>833</v>
      </c>
      <c r="D37" s="42">
        <v>215</v>
      </c>
      <c r="E37" s="42">
        <v>8952</v>
      </c>
      <c r="F37" s="42">
        <v>2253</v>
      </c>
      <c r="G37" s="69">
        <v>9.3100000000000002E-2</v>
      </c>
      <c r="H37" s="69">
        <v>9.5399999999999999E-2</v>
      </c>
      <c r="I37" s="44">
        <v>0.55000000000000004</v>
      </c>
      <c r="J37" s="70">
        <v>0.4</v>
      </c>
      <c r="K37" s="45">
        <v>0.44</v>
      </c>
      <c r="L37" s="45">
        <v>0.08</v>
      </c>
      <c r="M37" s="49"/>
      <c r="N37" s="47"/>
      <c r="O37" s="48">
        <v>0.52</v>
      </c>
    </row>
    <row r="38" spans="1:15" x14ac:dyDescent="0.2">
      <c r="A38" s="39">
        <v>560067</v>
      </c>
      <c r="B38" s="40" t="s">
        <v>22</v>
      </c>
      <c r="C38" s="42">
        <v>874</v>
      </c>
      <c r="D38" s="42">
        <v>363</v>
      </c>
      <c r="E38" s="42">
        <v>21984</v>
      </c>
      <c r="F38" s="42">
        <v>6918</v>
      </c>
      <c r="G38" s="69">
        <v>3.9800000000000002E-2</v>
      </c>
      <c r="H38" s="69">
        <v>5.2499999999999998E-2</v>
      </c>
      <c r="I38" s="44">
        <v>0.19</v>
      </c>
      <c r="J38" s="70">
        <v>0.2</v>
      </c>
      <c r="K38" s="45">
        <v>0.14000000000000001</v>
      </c>
      <c r="L38" s="45">
        <v>0.05</v>
      </c>
      <c r="M38" s="49"/>
      <c r="N38" s="47"/>
      <c r="O38" s="48">
        <v>0.19</v>
      </c>
    </row>
    <row r="39" spans="1:15" x14ac:dyDescent="0.2">
      <c r="A39" s="39">
        <v>560068</v>
      </c>
      <c r="B39" s="40" t="s">
        <v>23</v>
      </c>
      <c r="C39" s="42">
        <v>2237</v>
      </c>
      <c r="D39" s="42">
        <v>329</v>
      </c>
      <c r="E39" s="42">
        <v>25545</v>
      </c>
      <c r="F39" s="42">
        <v>7474</v>
      </c>
      <c r="G39" s="69">
        <v>8.7599999999999997E-2</v>
      </c>
      <c r="H39" s="69">
        <v>4.3999999999999997E-2</v>
      </c>
      <c r="I39" s="44">
        <v>0.51</v>
      </c>
      <c r="J39" s="70">
        <v>0.16</v>
      </c>
      <c r="K39" s="45">
        <v>0</v>
      </c>
      <c r="L39" s="45">
        <v>0.04</v>
      </c>
      <c r="M39" s="49">
        <v>1</v>
      </c>
      <c r="N39" s="47"/>
      <c r="O39" s="48">
        <v>0.04</v>
      </c>
    </row>
    <row r="40" spans="1:15" ht="26.45" customHeight="1" x14ac:dyDescent="0.2">
      <c r="A40" s="39">
        <v>560069</v>
      </c>
      <c r="B40" s="40" t="s">
        <v>24</v>
      </c>
      <c r="C40" s="42">
        <v>610</v>
      </c>
      <c r="D40" s="42">
        <v>86</v>
      </c>
      <c r="E40" s="42">
        <v>15593</v>
      </c>
      <c r="F40" s="42">
        <v>4392</v>
      </c>
      <c r="G40" s="69">
        <v>3.9100000000000003E-2</v>
      </c>
      <c r="H40" s="69">
        <v>1.9599999999999999E-2</v>
      </c>
      <c r="I40" s="44">
        <v>0.19</v>
      </c>
      <c r="J40" s="70">
        <v>0.05</v>
      </c>
      <c r="K40" s="45">
        <v>0.15</v>
      </c>
      <c r="L40" s="45">
        <v>0.01</v>
      </c>
      <c r="M40" s="49"/>
      <c r="N40" s="47"/>
      <c r="O40" s="48">
        <v>0.16</v>
      </c>
    </row>
    <row r="41" spans="1:15" x14ac:dyDescent="0.2">
      <c r="A41" s="39">
        <v>560070</v>
      </c>
      <c r="B41" s="40" t="s">
        <v>25</v>
      </c>
      <c r="C41" s="42">
        <v>14145</v>
      </c>
      <c r="D41" s="42">
        <v>6092</v>
      </c>
      <c r="E41" s="42">
        <v>57953</v>
      </c>
      <c r="F41" s="42">
        <v>18821</v>
      </c>
      <c r="G41" s="69">
        <v>0.24410000000000001</v>
      </c>
      <c r="H41" s="69">
        <v>0.32369999999999999</v>
      </c>
      <c r="I41" s="44">
        <v>1.56</v>
      </c>
      <c r="J41" s="70">
        <v>1.46</v>
      </c>
      <c r="K41" s="45">
        <v>1.17</v>
      </c>
      <c r="L41" s="45">
        <v>0.37</v>
      </c>
      <c r="M41" s="49"/>
      <c r="N41" s="47"/>
      <c r="O41" s="48">
        <v>1.54</v>
      </c>
    </row>
    <row r="42" spans="1:15" x14ac:dyDescent="0.2">
      <c r="A42" s="39">
        <v>560071</v>
      </c>
      <c r="B42" s="40" t="s">
        <v>26</v>
      </c>
      <c r="C42" s="42">
        <v>1023</v>
      </c>
      <c r="D42" s="42">
        <v>599</v>
      </c>
      <c r="E42" s="42">
        <v>18056</v>
      </c>
      <c r="F42" s="42">
        <v>5996</v>
      </c>
      <c r="G42" s="69">
        <v>5.67E-2</v>
      </c>
      <c r="H42" s="69">
        <v>9.9900000000000003E-2</v>
      </c>
      <c r="I42" s="44">
        <v>0.31</v>
      </c>
      <c r="J42" s="70">
        <v>0.42</v>
      </c>
      <c r="K42" s="45">
        <v>0.23</v>
      </c>
      <c r="L42" s="45">
        <v>0.11</v>
      </c>
      <c r="M42" s="49"/>
      <c r="N42" s="47"/>
      <c r="O42" s="48">
        <v>0.34</v>
      </c>
    </row>
    <row r="43" spans="1:15" x14ac:dyDescent="0.2">
      <c r="A43" s="39">
        <v>560072</v>
      </c>
      <c r="B43" s="40" t="s">
        <v>27</v>
      </c>
      <c r="C43" s="42">
        <v>1531</v>
      </c>
      <c r="D43" s="42">
        <v>383</v>
      </c>
      <c r="E43" s="42">
        <v>19727</v>
      </c>
      <c r="F43" s="42">
        <v>5284</v>
      </c>
      <c r="G43" s="69">
        <v>7.7600000000000002E-2</v>
      </c>
      <c r="H43" s="69">
        <v>7.2499999999999995E-2</v>
      </c>
      <c r="I43" s="44">
        <v>0.44</v>
      </c>
      <c r="J43" s="70">
        <v>0.28999999999999998</v>
      </c>
      <c r="K43" s="45">
        <v>0.35</v>
      </c>
      <c r="L43" s="45">
        <v>0.06</v>
      </c>
      <c r="M43" s="49"/>
      <c r="N43" s="47"/>
      <c r="O43" s="48">
        <v>0.41</v>
      </c>
    </row>
    <row r="44" spans="1:15" x14ac:dyDescent="0.2">
      <c r="A44" s="39">
        <v>560073</v>
      </c>
      <c r="B44" s="40" t="s">
        <v>28</v>
      </c>
      <c r="C44" s="42">
        <v>2689</v>
      </c>
      <c r="D44" s="42">
        <v>338</v>
      </c>
      <c r="E44" s="42">
        <v>11073</v>
      </c>
      <c r="F44" s="42">
        <v>2262</v>
      </c>
      <c r="G44" s="69">
        <v>0.24279999999999999</v>
      </c>
      <c r="H44" s="69">
        <v>0.14940000000000001</v>
      </c>
      <c r="I44" s="44">
        <v>1.55</v>
      </c>
      <c r="J44" s="70">
        <v>0.65</v>
      </c>
      <c r="K44" s="45">
        <v>1.29</v>
      </c>
      <c r="L44" s="45">
        <v>0.11</v>
      </c>
      <c r="M44" s="49"/>
      <c r="N44" s="47"/>
      <c r="O44" s="48">
        <v>1.4</v>
      </c>
    </row>
    <row r="45" spans="1:15" x14ac:dyDescent="0.2">
      <c r="A45" s="39">
        <v>560074</v>
      </c>
      <c r="B45" s="40" t="s">
        <v>29</v>
      </c>
      <c r="C45" s="42">
        <v>748</v>
      </c>
      <c r="D45" s="42">
        <v>289</v>
      </c>
      <c r="E45" s="42">
        <v>17729</v>
      </c>
      <c r="F45" s="42">
        <v>5632</v>
      </c>
      <c r="G45" s="69">
        <v>4.2200000000000001E-2</v>
      </c>
      <c r="H45" s="69">
        <v>5.1299999999999998E-2</v>
      </c>
      <c r="I45" s="44">
        <v>0.21</v>
      </c>
      <c r="J45" s="70">
        <v>0.19</v>
      </c>
      <c r="K45" s="45">
        <v>0.16</v>
      </c>
      <c r="L45" s="45">
        <v>0.05</v>
      </c>
      <c r="M45" s="49"/>
      <c r="N45" s="47"/>
      <c r="O45" s="48">
        <v>0.21</v>
      </c>
    </row>
    <row r="46" spans="1:15" x14ac:dyDescent="0.2">
      <c r="A46" s="39">
        <v>560075</v>
      </c>
      <c r="B46" s="40" t="s">
        <v>30</v>
      </c>
      <c r="C46" s="42">
        <v>6838</v>
      </c>
      <c r="D46" s="42">
        <v>1490</v>
      </c>
      <c r="E46" s="42">
        <v>29917</v>
      </c>
      <c r="F46" s="42">
        <v>8987</v>
      </c>
      <c r="G46" s="69">
        <v>0.2286</v>
      </c>
      <c r="H46" s="69">
        <v>0.1658</v>
      </c>
      <c r="I46" s="44">
        <v>1.46</v>
      </c>
      <c r="J46" s="70">
        <v>0.72</v>
      </c>
      <c r="K46" s="45">
        <v>1.1200000000000001</v>
      </c>
      <c r="L46" s="45">
        <v>0.17</v>
      </c>
      <c r="M46" s="49"/>
      <c r="N46" s="47"/>
      <c r="O46" s="48">
        <v>1.29</v>
      </c>
    </row>
    <row r="47" spans="1:15" x14ac:dyDescent="0.2">
      <c r="A47" s="39">
        <v>560076</v>
      </c>
      <c r="B47" s="40" t="s">
        <v>31</v>
      </c>
      <c r="C47" s="42">
        <v>1121</v>
      </c>
      <c r="D47" s="42">
        <v>599</v>
      </c>
      <c r="E47" s="42">
        <v>9046</v>
      </c>
      <c r="F47" s="42">
        <v>2464</v>
      </c>
      <c r="G47" s="69">
        <v>0.1239</v>
      </c>
      <c r="H47" s="69">
        <v>0.24310000000000001</v>
      </c>
      <c r="I47" s="44">
        <v>0.75</v>
      </c>
      <c r="J47" s="70">
        <v>1.08</v>
      </c>
      <c r="K47" s="45">
        <v>0.59</v>
      </c>
      <c r="L47" s="45">
        <v>0.23</v>
      </c>
      <c r="M47" s="49"/>
      <c r="N47" s="47"/>
      <c r="O47" s="48">
        <v>0.82</v>
      </c>
    </row>
    <row r="48" spans="1:15" x14ac:dyDescent="0.2">
      <c r="A48" s="39">
        <v>560077</v>
      </c>
      <c r="B48" s="40" t="s">
        <v>32</v>
      </c>
      <c r="C48" s="42">
        <v>1918</v>
      </c>
      <c r="D48" s="42">
        <v>58</v>
      </c>
      <c r="E48" s="42">
        <v>10808</v>
      </c>
      <c r="F48" s="42">
        <v>2160</v>
      </c>
      <c r="G48" s="69">
        <v>0.17749999999999999</v>
      </c>
      <c r="H48" s="69">
        <v>2.69E-2</v>
      </c>
      <c r="I48" s="44">
        <v>1.1100000000000001</v>
      </c>
      <c r="J48" s="70">
        <v>0.08</v>
      </c>
      <c r="K48" s="45">
        <v>0.92</v>
      </c>
      <c r="L48" s="45">
        <v>0.01</v>
      </c>
      <c r="M48" s="46"/>
      <c r="N48" s="47"/>
      <c r="O48" s="48">
        <v>0.93</v>
      </c>
    </row>
    <row r="49" spans="1:15" x14ac:dyDescent="0.2">
      <c r="A49" s="39">
        <v>560078</v>
      </c>
      <c r="B49" s="40" t="s">
        <v>33</v>
      </c>
      <c r="C49" s="42">
        <v>1582</v>
      </c>
      <c r="D49" s="42">
        <v>819</v>
      </c>
      <c r="E49" s="42">
        <v>34309</v>
      </c>
      <c r="F49" s="42">
        <v>11534</v>
      </c>
      <c r="G49" s="69">
        <v>4.6100000000000002E-2</v>
      </c>
      <c r="H49" s="69">
        <v>7.0999999999999994E-2</v>
      </c>
      <c r="I49" s="44">
        <v>0.23</v>
      </c>
      <c r="J49" s="70">
        <v>0.28999999999999998</v>
      </c>
      <c r="K49" s="45">
        <v>0.17</v>
      </c>
      <c r="L49" s="45">
        <v>7.0000000000000007E-2</v>
      </c>
      <c r="M49" s="46"/>
      <c r="N49" s="47"/>
      <c r="O49" s="48">
        <v>0.24</v>
      </c>
    </row>
    <row r="50" spans="1:15" x14ac:dyDescent="0.2">
      <c r="A50" s="39">
        <v>560079</v>
      </c>
      <c r="B50" s="40" t="s">
        <v>34</v>
      </c>
      <c r="C50" s="42">
        <v>4203</v>
      </c>
      <c r="D50" s="42">
        <v>1779</v>
      </c>
      <c r="E50" s="42">
        <v>33238</v>
      </c>
      <c r="F50" s="42">
        <v>9650</v>
      </c>
      <c r="G50" s="69">
        <v>0.1265</v>
      </c>
      <c r="H50" s="69">
        <v>0.18440000000000001</v>
      </c>
      <c r="I50" s="44">
        <v>0.77</v>
      </c>
      <c r="J50" s="70">
        <v>0.81</v>
      </c>
      <c r="K50" s="45">
        <v>0.59</v>
      </c>
      <c r="L50" s="45">
        <v>0.19</v>
      </c>
      <c r="M50" s="46"/>
      <c r="N50" s="47"/>
      <c r="O50" s="48">
        <v>0.78</v>
      </c>
    </row>
    <row r="51" spans="1:15" ht="15" customHeight="1" x14ac:dyDescent="0.2">
      <c r="A51" s="39">
        <v>560080</v>
      </c>
      <c r="B51" s="40" t="s">
        <v>35</v>
      </c>
      <c r="C51" s="42">
        <v>195</v>
      </c>
      <c r="D51" s="42">
        <v>49</v>
      </c>
      <c r="E51" s="42">
        <v>17537</v>
      </c>
      <c r="F51" s="42">
        <v>5228</v>
      </c>
      <c r="G51" s="69">
        <v>1.11E-2</v>
      </c>
      <c r="H51" s="69">
        <v>9.4000000000000004E-3</v>
      </c>
      <c r="I51" s="44">
        <v>0</v>
      </c>
      <c r="J51" s="70">
        <v>0</v>
      </c>
      <c r="K51" s="45">
        <v>0</v>
      </c>
      <c r="L51" s="45">
        <v>0</v>
      </c>
      <c r="M51" s="46"/>
      <c r="N51" s="47"/>
      <c r="O51" s="48">
        <v>0</v>
      </c>
    </row>
    <row r="52" spans="1:15" x14ac:dyDescent="0.2">
      <c r="A52" s="39">
        <v>560081</v>
      </c>
      <c r="B52" s="40" t="s">
        <v>36</v>
      </c>
      <c r="C52" s="42">
        <v>956</v>
      </c>
      <c r="D52" s="42">
        <v>370</v>
      </c>
      <c r="E52" s="42">
        <v>19828</v>
      </c>
      <c r="F52" s="42">
        <v>6412</v>
      </c>
      <c r="G52" s="69">
        <v>4.82E-2</v>
      </c>
      <c r="H52" s="69">
        <v>5.7700000000000001E-2</v>
      </c>
      <c r="I52" s="44">
        <v>0.25</v>
      </c>
      <c r="J52" s="70">
        <v>0.22</v>
      </c>
      <c r="K52" s="45">
        <v>0.19</v>
      </c>
      <c r="L52" s="45">
        <v>0.05</v>
      </c>
      <c r="M52" s="46"/>
      <c r="N52" s="47"/>
      <c r="O52" s="48">
        <v>0.24</v>
      </c>
    </row>
    <row r="53" spans="1:15" x14ac:dyDescent="0.2">
      <c r="A53" s="39">
        <v>560082</v>
      </c>
      <c r="B53" s="40" t="s">
        <v>37</v>
      </c>
      <c r="C53" s="42">
        <v>829</v>
      </c>
      <c r="D53" s="42">
        <v>221</v>
      </c>
      <c r="E53" s="42">
        <v>15563</v>
      </c>
      <c r="F53" s="42">
        <v>3876</v>
      </c>
      <c r="G53" s="69">
        <v>5.33E-2</v>
      </c>
      <c r="H53" s="69">
        <v>5.7000000000000002E-2</v>
      </c>
      <c r="I53" s="44">
        <v>0.28000000000000003</v>
      </c>
      <c r="J53" s="70">
        <v>0.22</v>
      </c>
      <c r="K53" s="45">
        <v>0.22</v>
      </c>
      <c r="L53" s="45">
        <v>0.04</v>
      </c>
      <c r="M53" s="46"/>
      <c r="N53" s="47"/>
      <c r="O53" s="48">
        <v>0.26</v>
      </c>
    </row>
    <row r="54" spans="1:15" x14ac:dyDescent="0.2">
      <c r="A54" s="39">
        <v>560083</v>
      </c>
      <c r="B54" s="40" t="s">
        <v>38</v>
      </c>
      <c r="C54" s="42">
        <v>293</v>
      </c>
      <c r="D54" s="42">
        <v>71</v>
      </c>
      <c r="E54" s="42">
        <v>14173</v>
      </c>
      <c r="F54" s="42">
        <v>3295</v>
      </c>
      <c r="G54" s="69">
        <v>2.07E-2</v>
      </c>
      <c r="H54" s="69">
        <v>2.1499999999999998E-2</v>
      </c>
      <c r="I54" s="44">
        <v>0.06</v>
      </c>
      <c r="J54" s="70">
        <v>0.06</v>
      </c>
      <c r="K54" s="45">
        <v>0.05</v>
      </c>
      <c r="L54" s="45">
        <v>0.01</v>
      </c>
      <c r="M54" s="46"/>
      <c r="N54" s="47"/>
      <c r="O54" s="48">
        <v>0.06</v>
      </c>
    </row>
    <row r="55" spans="1:15" x14ac:dyDescent="0.2">
      <c r="A55" s="39">
        <v>560084</v>
      </c>
      <c r="B55" s="40" t="s">
        <v>39</v>
      </c>
      <c r="C55" s="42">
        <v>264</v>
      </c>
      <c r="D55" s="42">
        <v>222</v>
      </c>
      <c r="E55" s="42">
        <v>20923</v>
      </c>
      <c r="F55" s="42">
        <v>7115</v>
      </c>
      <c r="G55" s="69">
        <v>1.26E-2</v>
      </c>
      <c r="H55" s="69">
        <v>3.1199999999999999E-2</v>
      </c>
      <c r="I55" s="44">
        <v>0.01</v>
      </c>
      <c r="J55" s="70">
        <v>0.1</v>
      </c>
      <c r="K55" s="45">
        <v>0.01</v>
      </c>
      <c r="L55" s="45">
        <v>0.03</v>
      </c>
      <c r="M55" s="46"/>
      <c r="N55" s="47"/>
      <c r="O55" s="48">
        <v>0.04</v>
      </c>
    </row>
    <row r="56" spans="1:15" ht="25.5" x14ac:dyDescent="0.2">
      <c r="A56" s="39">
        <v>560085</v>
      </c>
      <c r="B56" s="40" t="s">
        <v>81</v>
      </c>
      <c r="C56" s="42">
        <v>707</v>
      </c>
      <c r="D56" s="42">
        <v>26</v>
      </c>
      <c r="E56" s="42">
        <v>9578</v>
      </c>
      <c r="F56" s="42">
        <v>497</v>
      </c>
      <c r="G56" s="69">
        <v>7.3800000000000004E-2</v>
      </c>
      <c r="H56" s="69">
        <v>5.2299999999999999E-2</v>
      </c>
      <c r="I56" s="44">
        <v>0.42</v>
      </c>
      <c r="J56" s="70">
        <v>0.2</v>
      </c>
      <c r="K56" s="45">
        <v>0.4</v>
      </c>
      <c r="L56" s="45">
        <v>0.01</v>
      </c>
      <c r="M56" s="46"/>
      <c r="N56" s="47"/>
      <c r="O56" s="48">
        <v>0.41</v>
      </c>
    </row>
    <row r="57" spans="1:15" ht="25.5" x14ac:dyDescent="0.2">
      <c r="A57" s="39">
        <v>560086</v>
      </c>
      <c r="B57" s="40" t="s">
        <v>82</v>
      </c>
      <c r="C57" s="42">
        <v>2200</v>
      </c>
      <c r="D57" s="42">
        <v>56</v>
      </c>
      <c r="E57" s="42">
        <v>18098</v>
      </c>
      <c r="F57" s="42">
        <v>604</v>
      </c>
      <c r="G57" s="69">
        <v>0.1216</v>
      </c>
      <c r="H57" s="69">
        <v>9.2700000000000005E-2</v>
      </c>
      <c r="I57" s="44">
        <v>0.74</v>
      </c>
      <c r="J57" s="70">
        <v>0.39</v>
      </c>
      <c r="K57" s="45">
        <v>0.72</v>
      </c>
      <c r="L57" s="45">
        <v>0.01</v>
      </c>
      <c r="M57" s="46"/>
      <c r="N57" s="47"/>
      <c r="O57" s="48">
        <v>0.73</v>
      </c>
    </row>
    <row r="58" spans="1:15" x14ac:dyDescent="0.2">
      <c r="A58" s="39">
        <v>560087</v>
      </c>
      <c r="B58" s="40" t="s">
        <v>83</v>
      </c>
      <c r="C58" s="42">
        <v>2448</v>
      </c>
      <c r="D58" s="42">
        <v>1</v>
      </c>
      <c r="E58" s="42">
        <v>24185</v>
      </c>
      <c r="F58" s="42">
        <v>3</v>
      </c>
      <c r="G58" s="69">
        <v>0.1012</v>
      </c>
      <c r="H58" s="69">
        <v>0</v>
      </c>
      <c r="I58" s="44">
        <v>0.6</v>
      </c>
      <c r="J58" s="70">
        <v>0</v>
      </c>
      <c r="K58" s="45">
        <v>0.6</v>
      </c>
      <c r="L58" s="45">
        <v>0</v>
      </c>
      <c r="M58" s="46"/>
      <c r="N58" s="47"/>
      <c r="O58" s="48">
        <v>0.6</v>
      </c>
    </row>
    <row r="59" spans="1:15" ht="25.5" x14ac:dyDescent="0.2">
      <c r="A59" s="39">
        <v>560088</v>
      </c>
      <c r="B59" s="40" t="s">
        <v>84</v>
      </c>
      <c r="C59" s="42">
        <v>218</v>
      </c>
      <c r="D59" s="42">
        <v>0</v>
      </c>
      <c r="E59" s="42">
        <v>5738</v>
      </c>
      <c r="F59" s="42">
        <v>0</v>
      </c>
      <c r="G59" s="69">
        <v>3.7999999999999999E-2</v>
      </c>
      <c r="H59" s="69">
        <v>0</v>
      </c>
      <c r="I59" s="44">
        <v>0.18</v>
      </c>
      <c r="J59" s="70">
        <v>0</v>
      </c>
      <c r="K59" s="45">
        <v>0.18</v>
      </c>
      <c r="L59" s="45">
        <v>0</v>
      </c>
      <c r="M59" s="46"/>
      <c r="N59" s="47"/>
      <c r="O59" s="48">
        <v>0.18</v>
      </c>
    </row>
    <row r="60" spans="1:15" ht="25.5" x14ac:dyDescent="0.2">
      <c r="A60" s="39">
        <v>560089</v>
      </c>
      <c r="B60" s="40" t="s">
        <v>85</v>
      </c>
      <c r="C60" s="42">
        <v>716</v>
      </c>
      <c r="D60" s="42">
        <v>0</v>
      </c>
      <c r="E60" s="42">
        <v>3783</v>
      </c>
      <c r="F60" s="42">
        <v>0</v>
      </c>
      <c r="G60" s="69">
        <v>0.1893</v>
      </c>
      <c r="H60" s="69">
        <v>0</v>
      </c>
      <c r="I60" s="44">
        <v>1.19</v>
      </c>
      <c r="J60" s="70">
        <v>0</v>
      </c>
      <c r="K60" s="45">
        <v>1.19</v>
      </c>
      <c r="L60" s="45">
        <v>0</v>
      </c>
      <c r="M60" s="46"/>
      <c r="N60" s="47"/>
      <c r="O60" s="48">
        <v>1.19</v>
      </c>
    </row>
    <row r="61" spans="1:15" ht="25.5" x14ac:dyDescent="0.2">
      <c r="A61" s="39">
        <v>560096</v>
      </c>
      <c r="B61" s="40" t="s">
        <v>86</v>
      </c>
      <c r="C61" s="42">
        <v>39</v>
      </c>
      <c r="D61" s="42">
        <v>3</v>
      </c>
      <c r="E61" s="42">
        <v>478</v>
      </c>
      <c r="F61" s="42">
        <v>26</v>
      </c>
      <c r="G61" s="69">
        <v>8.1600000000000006E-2</v>
      </c>
      <c r="H61" s="69">
        <v>0.1154</v>
      </c>
      <c r="I61" s="44">
        <v>0.47</v>
      </c>
      <c r="J61" s="70">
        <v>0.49</v>
      </c>
      <c r="K61" s="45">
        <v>0.45</v>
      </c>
      <c r="L61" s="45">
        <v>0.02</v>
      </c>
      <c r="M61" s="46"/>
      <c r="N61" s="47"/>
      <c r="O61" s="48">
        <v>0.47</v>
      </c>
    </row>
    <row r="62" spans="1:15" ht="27.75" customHeight="1" x14ac:dyDescent="0.2">
      <c r="A62" s="39">
        <v>560098</v>
      </c>
      <c r="B62" s="40" t="s">
        <v>87</v>
      </c>
      <c r="C62" s="42">
        <v>340</v>
      </c>
      <c r="D62" s="42">
        <v>0</v>
      </c>
      <c r="E62" s="42">
        <v>6471</v>
      </c>
      <c r="F62" s="42">
        <v>0</v>
      </c>
      <c r="G62" s="69">
        <v>5.2499999999999998E-2</v>
      </c>
      <c r="H62" s="69">
        <v>0</v>
      </c>
      <c r="I62" s="44">
        <v>0.28000000000000003</v>
      </c>
      <c r="J62" s="70">
        <v>0</v>
      </c>
      <c r="K62" s="45">
        <v>0.28000000000000003</v>
      </c>
      <c r="L62" s="45">
        <v>0</v>
      </c>
      <c r="M62" s="46"/>
      <c r="N62" s="47"/>
      <c r="O62" s="48">
        <v>0.28000000000000003</v>
      </c>
    </row>
    <row r="63" spans="1:15" s="37" customFormat="1" ht="38.25" x14ac:dyDescent="0.2">
      <c r="A63" s="39">
        <v>560099</v>
      </c>
      <c r="B63" s="40" t="s">
        <v>88</v>
      </c>
      <c r="C63" s="42">
        <v>298</v>
      </c>
      <c r="D63" s="42">
        <v>33</v>
      </c>
      <c r="E63" s="42">
        <v>2299</v>
      </c>
      <c r="F63" s="42">
        <v>154</v>
      </c>
      <c r="G63" s="69">
        <v>0.12959999999999999</v>
      </c>
      <c r="H63" s="69">
        <v>0.21429999999999999</v>
      </c>
      <c r="I63" s="44">
        <v>0.79</v>
      </c>
      <c r="J63" s="70">
        <v>0.95</v>
      </c>
      <c r="K63" s="45">
        <v>0.74</v>
      </c>
      <c r="L63" s="45">
        <v>0.06</v>
      </c>
      <c r="M63" s="46"/>
      <c r="N63" s="47"/>
      <c r="O63" s="48">
        <v>0.8</v>
      </c>
    </row>
    <row r="64" spans="1:15" s="37" customFormat="1" x14ac:dyDescent="0.2">
      <c r="A64" s="39">
        <v>560205</v>
      </c>
      <c r="B64" s="52" t="s">
        <v>110</v>
      </c>
      <c r="C64" s="42">
        <v>3</v>
      </c>
      <c r="D64" s="42">
        <v>0</v>
      </c>
      <c r="E64" s="42">
        <v>5</v>
      </c>
      <c r="F64" s="42">
        <v>1</v>
      </c>
      <c r="G64" s="69">
        <v>0.6</v>
      </c>
      <c r="H64" s="69">
        <v>0</v>
      </c>
      <c r="I64" s="44">
        <v>2.5</v>
      </c>
      <c r="J64" s="70">
        <v>0</v>
      </c>
      <c r="K64" s="45">
        <v>2.08</v>
      </c>
      <c r="L64" s="45">
        <v>0</v>
      </c>
      <c r="M64" s="46"/>
      <c r="N64" s="47"/>
      <c r="O64" s="48">
        <v>2.08</v>
      </c>
    </row>
    <row r="65" spans="1:15" ht="38.25" x14ac:dyDescent="0.2">
      <c r="A65" s="39">
        <v>560206</v>
      </c>
      <c r="B65" s="40" t="s">
        <v>43</v>
      </c>
      <c r="C65" s="42">
        <v>6503</v>
      </c>
      <c r="D65" s="42">
        <v>3</v>
      </c>
      <c r="E65" s="42">
        <v>73765</v>
      </c>
      <c r="F65" s="42">
        <v>46</v>
      </c>
      <c r="G65" s="69">
        <v>8.8200000000000001E-2</v>
      </c>
      <c r="H65" s="69">
        <v>6.5199999999999994E-2</v>
      </c>
      <c r="I65" s="44">
        <v>0.52</v>
      </c>
      <c r="J65" s="70">
        <v>0.26</v>
      </c>
      <c r="K65" s="45">
        <v>0.52</v>
      </c>
      <c r="L65" s="45">
        <v>0</v>
      </c>
      <c r="M65" s="46"/>
      <c r="N65" s="47"/>
      <c r="O65" s="48">
        <v>0.52</v>
      </c>
    </row>
    <row r="66" spans="1:15" ht="38.25" x14ac:dyDescent="0.2">
      <c r="A66" s="53">
        <v>560214</v>
      </c>
      <c r="B66" s="40" t="s">
        <v>44</v>
      </c>
      <c r="C66" s="42">
        <v>8121</v>
      </c>
      <c r="D66" s="42">
        <v>1794</v>
      </c>
      <c r="E66" s="42">
        <v>82573</v>
      </c>
      <c r="F66" s="42">
        <v>26249</v>
      </c>
      <c r="G66" s="69">
        <v>9.8299999999999998E-2</v>
      </c>
      <c r="H66" s="69">
        <v>6.83E-2</v>
      </c>
      <c r="I66" s="44">
        <v>0.57999999999999996</v>
      </c>
      <c r="J66" s="70">
        <v>0.27</v>
      </c>
      <c r="K66" s="45">
        <v>0.44</v>
      </c>
      <c r="L66" s="45">
        <v>0.06</v>
      </c>
      <c r="M66" s="54"/>
      <c r="N66" s="47"/>
      <c r="O66" s="48">
        <v>0.5</v>
      </c>
    </row>
    <row r="67" spans="1:15" s="37" customFormat="1" x14ac:dyDescent="0.2">
      <c r="A67" s="55"/>
      <c r="B67" s="56" t="s">
        <v>144</v>
      </c>
      <c r="C67" s="73">
        <v>192737</v>
      </c>
      <c r="D67" s="73">
        <v>92080</v>
      </c>
      <c r="E67" s="73">
        <v>1497184</v>
      </c>
      <c r="F67" s="73">
        <v>429559</v>
      </c>
      <c r="G67" s="69">
        <v>0.12870000000000001</v>
      </c>
      <c r="H67" s="69">
        <v>0.21440000000000001</v>
      </c>
      <c r="I67" s="44"/>
      <c r="J67" s="70"/>
      <c r="K67" s="45"/>
      <c r="L67" s="45"/>
      <c r="M67" s="54"/>
      <c r="N67" s="47"/>
      <c r="O67" s="48"/>
    </row>
  </sheetData>
  <mergeCells count="11">
    <mergeCell ref="L1:O1"/>
    <mergeCell ref="M4:N4"/>
    <mergeCell ref="A2:O2"/>
    <mergeCell ref="A3:O3"/>
    <mergeCell ref="A4:A5"/>
    <mergeCell ref="B4:B5"/>
    <mergeCell ref="C4:D4"/>
    <mergeCell ref="E4:F4"/>
    <mergeCell ref="G4:H4"/>
    <mergeCell ref="I4:J4"/>
    <mergeCell ref="K4:L4"/>
  </mergeCells>
  <pageMargins left="0.7" right="0.7" top="0.75" bottom="0.75" header="0.3" footer="0.3"/>
  <pageSetup paperSize="9" scale="55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7"/>
  <sheetViews>
    <sheetView view="pageBreakPreview" zoomScale="93" zoomScaleNormal="100" zoomScaleSheetLayoutView="93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L1" sqref="L1:O1"/>
    </sheetView>
  </sheetViews>
  <sheetFormatPr defaultRowHeight="12.75" x14ac:dyDescent="0.2"/>
  <cols>
    <col min="1" max="1" width="10.6640625" style="6" customWidth="1"/>
    <col min="2" max="2" width="35.6640625" customWidth="1"/>
    <col min="3" max="3" width="11.1640625" bestFit="1" customWidth="1"/>
    <col min="4" max="4" width="12.5" customWidth="1"/>
    <col min="5" max="5" width="11.1640625" style="81" bestFit="1" customWidth="1"/>
    <col min="6" max="6" width="9" style="81" customWidth="1"/>
    <col min="7" max="7" width="11.1640625" style="98" bestFit="1" customWidth="1"/>
    <col min="8" max="8" width="9.1640625" style="98" bestFit="1" customWidth="1"/>
    <col min="9" max="9" width="11.1640625" style="37" bestFit="1" customWidth="1"/>
    <col min="10" max="10" width="8.6640625" style="37" customWidth="1"/>
    <col min="11" max="11" width="11.1640625" style="35" bestFit="1" customWidth="1"/>
    <col min="12" max="12" width="12.83203125" style="35" customWidth="1"/>
    <col min="13" max="13" width="11.1640625" bestFit="1" customWidth="1"/>
    <col min="15" max="15" width="14.6640625" customWidth="1"/>
    <col min="257" max="257" width="10.6640625" customWidth="1"/>
    <col min="258" max="258" width="35.6640625" customWidth="1"/>
    <col min="259" max="259" width="11.1640625" bestFit="1" customWidth="1"/>
    <col min="260" max="260" width="12.5" customWidth="1"/>
    <col min="261" max="261" width="11.1640625" bestFit="1" customWidth="1"/>
    <col min="262" max="262" width="9" customWidth="1"/>
    <col min="263" max="263" width="11.1640625" bestFit="1" customWidth="1"/>
    <col min="264" max="264" width="9.1640625" bestFit="1" customWidth="1"/>
    <col min="265" max="265" width="11.1640625" bestFit="1" customWidth="1"/>
    <col min="266" max="266" width="8.6640625" customWidth="1"/>
    <col min="267" max="267" width="11.1640625" bestFit="1" customWidth="1"/>
    <col min="268" max="268" width="12.83203125" customWidth="1"/>
    <col min="269" max="269" width="11.1640625" bestFit="1" customWidth="1"/>
    <col min="271" max="271" width="14.6640625" customWidth="1"/>
    <col min="513" max="513" width="10.6640625" customWidth="1"/>
    <col min="514" max="514" width="35.6640625" customWidth="1"/>
    <col min="515" max="515" width="11.1640625" bestFit="1" customWidth="1"/>
    <col min="516" max="516" width="12.5" customWidth="1"/>
    <col min="517" max="517" width="11.1640625" bestFit="1" customWidth="1"/>
    <col min="518" max="518" width="9" customWidth="1"/>
    <col min="519" max="519" width="11.1640625" bestFit="1" customWidth="1"/>
    <col min="520" max="520" width="9.1640625" bestFit="1" customWidth="1"/>
    <col min="521" max="521" width="11.1640625" bestFit="1" customWidth="1"/>
    <col min="522" max="522" width="8.6640625" customWidth="1"/>
    <col min="523" max="523" width="11.1640625" bestFit="1" customWidth="1"/>
    <col min="524" max="524" width="12.83203125" customWidth="1"/>
    <col min="525" max="525" width="11.1640625" bestFit="1" customWidth="1"/>
    <col min="527" max="527" width="14.6640625" customWidth="1"/>
    <col min="769" max="769" width="10.6640625" customWidth="1"/>
    <col min="770" max="770" width="35.6640625" customWidth="1"/>
    <col min="771" max="771" width="11.1640625" bestFit="1" customWidth="1"/>
    <col min="772" max="772" width="12.5" customWidth="1"/>
    <col min="773" max="773" width="11.1640625" bestFit="1" customWidth="1"/>
    <col min="774" max="774" width="9" customWidth="1"/>
    <col min="775" max="775" width="11.1640625" bestFit="1" customWidth="1"/>
    <col min="776" max="776" width="9.1640625" bestFit="1" customWidth="1"/>
    <col min="777" max="777" width="11.1640625" bestFit="1" customWidth="1"/>
    <col min="778" max="778" width="8.6640625" customWidth="1"/>
    <col min="779" max="779" width="11.1640625" bestFit="1" customWidth="1"/>
    <col min="780" max="780" width="12.83203125" customWidth="1"/>
    <col min="781" max="781" width="11.1640625" bestFit="1" customWidth="1"/>
    <col min="783" max="783" width="14.6640625" customWidth="1"/>
    <col min="1025" max="1025" width="10.6640625" customWidth="1"/>
    <col min="1026" max="1026" width="35.6640625" customWidth="1"/>
    <col min="1027" max="1027" width="11.1640625" bestFit="1" customWidth="1"/>
    <col min="1028" max="1028" width="12.5" customWidth="1"/>
    <col min="1029" max="1029" width="11.1640625" bestFit="1" customWidth="1"/>
    <col min="1030" max="1030" width="9" customWidth="1"/>
    <col min="1031" max="1031" width="11.1640625" bestFit="1" customWidth="1"/>
    <col min="1032" max="1032" width="9.1640625" bestFit="1" customWidth="1"/>
    <col min="1033" max="1033" width="11.1640625" bestFit="1" customWidth="1"/>
    <col min="1034" max="1034" width="8.6640625" customWidth="1"/>
    <col min="1035" max="1035" width="11.1640625" bestFit="1" customWidth="1"/>
    <col min="1036" max="1036" width="12.83203125" customWidth="1"/>
    <col min="1037" max="1037" width="11.1640625" bestFit="1" customWidth="1"/>
    <col min="1039" max="1039" width="14.6640625" customWidth="1"/>
    <col min="1281" max="1281" width="10.6640625" customWidth="1"/>
    <col min="1282" max="1282" width="35.6640625" customWidth="1"/>
    <col min="1283" max="1283" width="11.1640625" bestFit="1" customWidth="1"/>
    <col min="1284" max="1284" width="12.5" customWidth="1"/>
    <col min="1285" max="1285" width="11.1640625" bestFit="1" customWidth="1"/>
    <col min="1286" max="1286" width="9" customWidth="1"/>
    <col min="1287" max="1287" width="11.1640625" bestFit="1" customWidth="1"/>
    <col min="1288" max="1288" width="9.1640625" bestFit="1" customWidth="1"/>
    <col min="1289" max="1289" width="11.1640625" bestFit="1" customWidth="1"/>
    <col min="1290" max="1290" width="8.6640625" customWidth="1"/>
    <col min="1291" max="1291" width="11.1640625" bestFit="1" customWidth="1"/>
    <col min="1292" max="1292" width="12.83203125" customWidth="1"/>
    <col min="1293" max="1293" width="11.1640625" bestFit="1" customWidth="1"/>
    <col min="1295" max="1295" width="14.6640625" customWidth="1"/>
    <col min="1537" max="1537" width="10.6640625" customWidth="1"/>
    <col min="1538" max="1538" width="35.6640625" customWidth="1"/>
    <col min="1539" max="1539" width="11.1640625" bestFit="1" customWidth="1"/>
    <col min="1540" max="1540" width="12.5" customWidth="1"/>
    <col min="1541" max="1541" width="11.1640625" bestFit="1" customWidth="1"/>
    <col min="1542" max="1542" width="9" customWidth="1"/>
    <col min="1543" max="1543" width="11.1640625" bestFit="1" customWidth="1"/>
    <col min="1544" max="1544" width="9.1640625" bestFit="1" customWidth="1"/>
    <col min="1545" max="1545" width="11.1640625" bestFit="1" customWidth="1"/>
    <col min="1546" max="1546" width="8.6640625" customWidth="1"/>
    <col min="1547" max="1547" width="11.1640625" bestFit="1" customWidth="1"/>
    <col min="1548" max="1548" width="12.83203125" customWidth="1"/>
    <col min="1549" max="1549" width="11.1640625" bestFit="1" customWidth="1"/>
    <col min="1551" max="1551" width="14.6640625" customWidth="1"/>
    <col min="1793" max="1793" width="10.6640625" customWidth="1"/>
    <col min="1794" max="1794" width="35.6640625" customWidth="1"/>
    <col min="1795" max="1795" width="11.1640625" bestFit="1" customWidth="1"/>
    <col min="1796" max="1796" width="12.5" customWidth="1"/>
    <col min="1797" max="1797" width="11.1640625" bestFit="1" customWidth="1"/>
    <col min="1798" max="1798" width="9" customWidth="1"/>
    <col min="1799" max="1799" width="11.1640625" bestFit="1" customWidth="1"/>
    <col min="1800" max="1800" width="9.1640625" bestFit="1" customWidth="1"/>
    <col min="1801" max="1801" width="11.1640625" bestFit="1" customWidth="1"/>
    <col min="1802" max="1802" width="8.6640625" customWidth="1"/>
    <col min="1803" max="1803" width="11.1640625" bestFit="1" customWidth="1"/>
    <col min="1804" max="1804" width="12.83203125" customWidth="1"/>
    <col min="1805" max="1805" width="11.1640625" bestFit="1" customWidth="1"/>
    <col min="1807" max="1807" width="14.6640625" customWidth="1"/>
    <col min="2049" max="2049" width="10.6640625" customWidth="1"/>
    <col min="2050" max="2050" width="35.6640625" customWidth="1"/>
    <col min="2051" max="2051" width="11.1640625" bestFit="1" customWidth="1"/>
    <col min="2052" max="2052" width="12.5" customWidth="1"/>
    <col min="2053" max="2053" width="11.1640625" bestFit="1" customWidth="1"/>
    <col min="2054" max="2054" width="9" customWidth="1"/>
    <col min="2055" max="2055" width="11.1640625" bestFit="1" customWidth="1"/>
    <col min="2056" max="2056" width="9.1640625" bestFit="1" customWidth="1"/>
    <col min="2057" max="2057" width="11.1640625" bestFit="1" customWidth="1"/>
    <col min="2058" max="2058" width="8.6640625" customWidth="1"/>
    <col min="2059" max="2059" width="11.1640625" bestFit="1" customWidth="1"/>
    <col min="2060" max="2060" width="12.83203125" customWidth="1"/>
    <col min="2061" max="2061" width="11.1640625" bestFit="1" customWidth="1"/>
    <col min="2063" max="2063" width="14.6640625" customWidth="1"/>
    <col min="2305" max="2305" width="10.6640625" customWidth="1"/>
    <col min="2306" max="2306" width="35.6640625" customWidth="1"/>
    <col min="2307" max="2307" width="11.1640625" bestFit="1" customWidth="1"/>
    <col min="2308" max="2308" width="12.5" customWidth="1"/>
    <col min="2309" max="2309" width="11.1640625" bestFit="1" customWidth="1"/>
    <col min="2310" max="2310" width="9" customWidth="1"/>
    <col min="2311" max="2311" width="11.1640625" bestFit="1" customWidth="1"/>
    <col min="2312" max="2312" width="9.1640625" bestFit="1" customWidth="1"/>
    <col min="2313" max="2313" width="11.1640625" bestFit="1" customWidth="1"/>
    <col min="2314" max="2314" width="8.6640625" customWidth="1"/>
    <col min="2315" max="2315" width="11.1640625" bestFit="1" customWidth="1"/>
    <col min="2316" max="2316" width="12.83203125" customWidth="1"/>
    <col min="2317" max="2317" width="11.1640625" bestFit="1" customWidth="1"/>
    <col min="2319" max="2319" width="14.6640625" customWidth="1"/>
    <col min="2561" max="2561" width="10.6640625" customWidth="1"/>
    <col min="2562" max="2562" width="35.6640625" customWidth="1"/>
    <col min="2563" max="2563" width="11.1640625" bestFit="1" customWidth="1"/>
    <col min="2564" max="2564" width="12.5" customWidth="1"/>
    <col min="2565" max="2565" width="11.1640625" bestFit="1" customWidth="1"/>
    <col min="2566" max="2566" width="9" customWidth="1"/>
    <col min="2567" max="2567" width="11.1640625" bestFit="1" customWidth="1"/>
    <col min="2568" max="2568" width="9.1640625" bestFit="1" customWidth="1"/>
    <col min="2569" max="2569" width="11.1640625" bestFit="1" customWidth="1"/>
    <col min="2570" max="2570" width="8.6640625" customWidth="1"/>
    <col min="2571" max="2571" width="11.1640625" bestFit="1" customWidth="1"/>
    <col min="2572" max="2572" width="12.83203125" customWidth="1"/>
    <col min="2573" max="2573" width="11.1640625" bestFit="1" customWidth="1"/>
    <col min="2575" max="2575" width="14.6640625" customWidth="1"/>
    <col min="2817" max="2817" width="10.6640625" customWidth="1"/>
    <col min="2818" max="2818" width="35.6640625" customWidth="1"/>
    <col min="2819" max="2819" width="11.1640625" bestFit="1" customWidth="1"/>
    <col min="2820" max="2820" width="12.5" customWidth="1"/>
    <col min="2821" max="2821" width="11.1640625" bestFit="1" customWidth="1"/>
    <col min="2822" max="2822" width="9" customWidth="1"/>
    <col min="2823" max="2823" width="11.1640625" bestFit="1" customWidth="1"/>
    <col min="2824" max="2824" width="9.1640625" bestFit="1" customWidth="1"/>
    <col min="2825" max="2825" width="11.1640625" bestFit="1" customWidth="1"/>
    <col min="2826" max="2826" width="8.6640625" customWidth="1"/>
    <col min="2827" max="2827" width="11.1640625" bestFit="1" customWidth="1"/>
    <col min="2828" max="2828" width="12.83203125" customWidth="1"/>
    <col min="2829" max="2829" width="11.1640625" bestFit="1" customWidth="1"/>
    <col min="2831" max="2831" width="14.6640625" customWidth="1"/>
    <col min="3073" max="3073" width="10.6640625" customWidth="1"/>
    <col min="3074" max="3074" width="35.6640625" customWidth="1"/>
    <col min="3075" max="3075" width="11.1640625" bestFit="1" customWidth="1"/>
    <col min="3076" max="3076" width="12.5" customWidth="1"/>
    <col min="3077" max="3077" width="11.1640625" bestFit="1" customWidth="1"/>
    <col min="3078" max="3078" width="9" customWidth="1"/>
    <col min="3079" max="3079" width="11.1640625" bestFit="1" customWidth="1"/>
    <col min="3080" max="3080" width="9.1640625" bestFit="1" customWidth="1"/>
    <col min="3081" max="3081" width="11.1640625" bestFit="1" customWidth="1"/>
    <col min="3082" max="3082" width="8.6640625" customWidth="1"/>
    <col min="3083" max="3083" width="11.1640625" bestFit="1" customWidth="1"/>
    <col min="3084" max="3084" width="12.83203125" customWidth="1"/>
    <col min="3085" max="3085" width="11.1640625" bestFit="1" customWidth="1"/>
    <col min="3087" max="3087" width="14.6640625" customWidth="1"/>
    <col min="3329" max="3329" width="10.6640625" customWidth="1"/>
    <col min="3330" max="3330" width="35.6640625" customWidth="1"/>
    <col min="3331" max="3331" width="11.1640625" bestFit="1" customWidth="1"/>
    <col min="3332" max="3332" width="12.5" customWidth="1"/>
    <col min="3333" max="3333" width="11.1640625" bestFit="1" customWidth="1"/>
    <col min="3334" max="3334" width="9" customWidth="1"/>
    <col min="3335" max="3335" width="11.1640625" bestFit="1" customWidth="1"/>
    <col min="3336" max="3336" width="9.1640625" bestFit="1" customWidth="1"/>
    <col min="3337" max="3337" width="11.1640625" bestFit="1" customWidth="1"/>
    <col min="3338" max="3338" width="8.6640625" customWidth="1"/>
    <col min="3339" max="3339" width="11.1640625" bestFit="1" customWidth="1"/>
    <col min="3340" max="3340" width="12.83203125" customWidth="1"/>
    <col min="3341" max="3341" width="11.1640625" bestFit="1" customWidth="1"/>
    <col min="3343" max="3343" width="14.6640625" customWidth="1"/>
    <col min="3585" max="3585" width="10.6640625" customWidth="1"/>
    <col min="3586" max="3586" width="35.6640625" customWidth="1"/>
    <col min="3587" max="3587" width="11.1640625" bestFit="1" customWidth="1"/>
    <col min="3588" max="3588" width="12.5" customWidth="1"/>
    <col min="3589" max="3589" width="11.1640625" bestFit="1" customWidth="1"/>
    <col min="3590" max="3590" width="9" customWidth="1"/>
    <col min="3591" max="3591" width="11.1640625" bestFit="1" customWidth="1"/>
    <col min="3592" max="3592" width="9.1640625" bestFit="1" customWidth="1"/>
    <col min="3593" max="3593" width="11.1640625" bestFit="1" customWidth="1"/>
    <col min="3594" max="3594" width="8.6640625" customWidth="1"/>
    <col min="3595" max="3595" width="11.1640625" bestFit="1" customWidth="1"/>
    <col min="3596" max="3596" width="12.83203125" customWidth="1"/>
    <col min="3597" max="3597" width="11.1640625" bestFit="1" customWidth="1"/>
    <col min="3599" max="3599" width="14.6640625" customWidth="1"/>
    <col min="3841" max="3841" width="10.6640625" customWidth="1"/>
    <col min="3842" max="3842" width="35.6640625" customWidth="1"/>
    <col min="3843" max="3843" width="11.1640625" bestFit="1" customWidth="1"/>
    <col min="3844" max="3844" width="12.5" customWidth="1"/>
    <col min="3845" max="3845" width="11.1640625" bestFit="1" customWidth="1"/>
    <col min="3846" max="3846" width="9" customWidth="1"/>
    <col min="3847" max="3847" width="11.1640625" bestFit="1" customWidth="1"/>
    <col min="3848" max="3848" width="9.1640625" bestFit="1" customWidth="1"/>
    <col min="3849" max="3849" width="11.1640625" bestFit="1" customWidth="1"/>
    <col min="3850" max="3850" width="8.6640625" customWidth="1"/>
    <col min="3851" max="3851" width="11.1640625" bestFit="1" customWidth="1"/>
    <col min="3852" max="3852" width="12.83203125" customWidth="1"/>
    <col min="3853" max="3853" width="11.1640625" bestFit="1" customWidth="1"/>
    <col min="3855" max="3855" width="14.6640625" customWidth="1"/>
    <col min="4097" max="4097" width="10.6640625" customWidth="1"/>
    <col min="4098" max="4098" width="35.6640625" customWidth="1"/>
    <col min="4099" max="4099" width="11.1640625" bestFit="1" customWidth="1"/>
    <col min="4100" max="4100" width="12.5" customWidth="1"/>
    <col min="4101" max="4101" width="11.1640625" bestFit="1" customWidth="1"/>
    <col min="4102" max="4102" width="9" customWidth="1"/>
    <col min="4103" max="4103" width="11.1640625" bestFit="1" customWidth="1"/>
    <col min="4104" max="4104" width="9.1640625" bestFit="1" customWidth="1"/>
    <col min="4105" max="4105" width="11.1640625" bestFit="1" customWidth="1"/>
    <col min="4106" max="4106" width="8.6640625" customWidth="1"/>
    <col min="4107" max="4107" width="11.1640625" bestFit="1" customWidth="1"/>
    <col min="4108" max="4108" width="12.83203125" customWidth="1"/>
    <col min="4109" max="4109" width="11.1640625" bestFit="1" customWidth="1"/>
    <col min="4111" max="4111" width="14.6640625" customWidth="1"/>
    <col min="4353" max="4353" width="10.6640625" customWidth="1"/>
    <col min="4354" max="4354" width="35.6640625" customWidth="1"/>
    <col min="4355" max="4355" width="11.1640625" bestFit="1" customWidth="1"/>
    <col min="4356" max="4356" width="12.5" customWidth="1"/>
    <col min="4357" max="4357" width="11.1640625" bestFit="1" customWidth="1"/>
    <col min="4358" max="4358" width="9" customWidth="1"/>
    <col min="4359" max="4359" width="11.1640625" bestFit="1" customWidth="1"/>
    <col min="4360" max="4360" width="9.1640625" bestFit="1" customWidth="1"/>
    <col min="4361" max="4361" width="11.1640625" bestFit="1" customWidth="1"/>
    <col min="4362" max="4362" width="8.6640625" customWidth="1"/>
    <col min="4363" max="4363" width="11.1640625" bestFit="1" customWidth="1"/>
    <col min="4364" max="4364" width="12.83203125" customWidth="1"/>
    <col min="4365" max="4365" width="11.1640625" bestFit="1" customWidth="1"/>
    <col min="4367" max="4367" width="14.6640625" customWidth="1"/>
    <col min="4609" max="4609" width="10.6640625" customWidth="1"/>
    <col min="4610" max="4610" width="35.6640625" customWidth="1"/>
    <col min="4611" max="4611" width="11.1640625" bestFit="1" customWidth="1"/>
    <col min="4612" max="4612" width="12.5" customWidth="1"/>
    <col min="4613" max="4613" width="11.1640625" bestFit="1" customWidth="1"/>
    <col min="4614" max="4614" width="9" customWidth="1"/>
    <col min="4615" max="4615" width="11.1640625" bestFit="1" customWidth="1"/>
    <col min="4616" max="4616" width="9.1640625" bestFit="1" customWidth="1"/>
    <col min="4617" max="4617" width="11.1640625" bestFit="1" customWidth="1"/>
    <col min="4618" max="4618" width="8.6640625" customWidth="1"/>
    <col min="4619" max="4619" width="11.1640625" bestFit="1" customWidth="1"/>
    <col min="4620" max="4620" width="12.83203125" customWidth="1"/>
    <col min="4621" max="4621" width="11.1640625" bestFit="1" customWidth="1"/>
    <col min="4623" max="4623" width="14.6640625" customWidth="1"/>
    <col min="4865" max="4865" width="10.6640625" customWidth="1"/>
    <col min="4866" max="4866" width="35.6640625" customWidth="1"/>
    <col min="4867" max="4867" width="11.1640625" bestFit="1" customWidth="1"/>
    <col min="4868" max="4868" width="12.5" customWidth="1"/>
    <col min="4869" max="4869" width="11.1640625" bestFit="1" customWidth="1"/>
    <col min="4870" max="4870" width="9" customWidth="1"/>
    <col min="4871" max="4871" width="11.1640625" bestFit="1" customWidth="1"/>
    <col min="4872" max="4872" width="9.1640625" bestFit="1" customWidth="1"/>
    <col min="4873" max="4873" width="11.1640625" bestFit="1" customWidth="1"/>
    <col min="4874" max="4874" width="8.6640625" customWidth="1"/>
    <col min="4875" max="4875" width="11.1640625" bestFit="1" customWidth="1"/>
    <col min="4876" max="4876" width="12.83203125" customWidth="1"/>
    <col min="4877" max="4877" width="11.1640625" bestFit="1" customWidth="1"/>
    <col min="4879" max="4879" width="14.6640625" customWidth="1"/>
    <col min="5121" max="5121" width="10.6640625" customWidth="1"/>
    <col min="5122" max="5122" width="35.6640625" customWidth="1"/>
    <col min="5123" max="5123" width="11.1640625" bestFit="1" customWidth="1"/>
    <col min="5124" max="5124" width="12.5" customWidth="1"/>
    <col min="5125" max="5125" width="11.1640625" bestFit="1" customWidth="1"/>
    <col min="5126" max="5126" width="9" customWidth="1"/>
    <col min="5127" max="5127" width="11.1640625" bestFit="1" customWidth="1"/>
    <col min="5128" max="5128" width="9.1640625" bestFit="1" customWidth="1"/>
    <col min="5129" max="5129" width="11.1640625" bestFit="1" customWidth="1"/>
    <col min="5130" max="5130" width="8.6640625" customWidth="1"/>
    <col min="5131" max="5131" width="11.1640625" bestFit="1" customWidth="1"/>
    <col min="5132" max="5132" width="12.83203125" customWidth="1"/>
    <col min="5133" max="5133" width="11.1640625" bestFit="1" customWidth="1"/>
    <col min="5135" max="5135" width="14.6640625" customWidth="1"/>
    <col min="5377" max="5377" width="10.6640625" customWidth="1"/>
    <col min="5378" max="5378" width="35.6640625" customWidth="1"/>
    <col min="5379" max="5379" width="11.1640625" bestFit="1" customWidth="1"/>
    <col min="5380" max="5380" width="12.5" customWidth="1"/>
    <col min="5381" max="5381" width="11.1640625" bestFit="1" customWidth="1"/>
    <col min="5382" max="5382" width="9" customWidth="1"/>
    <col min="5383" max="5383" width="11.1640625" bestFit="1" customWidth="1"/>
    <col min="5384" max="5384" width="9.1640625" bestFit="1" customWidth="1"/>
    <col min="5385" max="5385" width="11.1640625" bestFit="1" customWidth="1"/>
    <col min="5386" max="5386" width="8.6640625" customWidth="1"/>
    <col min="5387" max="5387" width="11.1640625" bestFit="1" customWidth="1"/>
    <col min="5388" max="5388" width="12.83203125" customWidth="1"/>
    <col min="5389" max="5389" width="11.1640625" bestFit="1" customWidth="1"/>
    <col min="5391" max="5391" width="14.6640625" customWidth="1"/>
    <col min="5633" max="5633" width="10.6640625" customWidth="1"/>
    <col min="5634" max="5634" width="35.6640625" customWidth="1"/>
    <col min="5635" max="5635" width="11.1640625" bestFit="1" customWidth="1"/>
    <col min="5636" max="5636" width="12.5" customWidth="1"/>
    <col min="5637" max="5637" width="11.1640625" bestFit="1" customWidth="1"/>
    <col min="5638" max="5638" width="9" customWidth="1"/>
    <col min="5639" max="5639" width="11.1640625" bestFit="1" customWidth="1"/>
    <col min="5640" max="5640" width="9.1640625" bestFit="1" customWidth="1"/>
    <col min="5641" max="5641" width="11.1640625" bestFit="1" customWidth="1"/>
    <col min="5642" max="5642" width="8.6640625" customWidth="1"/>
    <col min="5643" max="5643" width="11.1640625" bestFit="1" customWidth="1"/>
    <col min="5644" max="5644" width="12.83203125" customWidth="1"/>
    <col min="5645" max="5645" width="11.1640625" bestFit="1" customWidth="1"/>
    <col min="5647" max="5647" width="14.6640625" customWidth="1"/>
    <col min="5889" max="5889" width="10.6640625" customWidth="1"/>
    <col min="5890" max="5890" width="35.6640625" customWidth="1"/>
    <col min="5891" max="5891" width="11.1640625" bestFit="1" customWidth="1"/>
    <col min="5892" max="5892" width="12.5" customWidth="1"/>
    <col min="5893" max="5893" width="11.1640625" bestFit="1" customWidth="1"/>
    <col min="5894" max="5894" width="9" customWidth="1"/>
    <col min="5895" max="5895" width="11.1640625" bestFit="1" customWidth="1"/>
    <col min="5896" max="5896" width="9.1640625" bestFit="1" customWidth="1"/>
    <col min="5897" max="5897" width="11.1640625" bestFit="1" customWidth="1"/>
    <col min="5898" max="5898" width="8.6640625" customWidth="1"/>
    <col min="5899" max="5899" width="11.1640625" bestFit="1" customWidth="1"/>
    <col min="5900" max="5900" width="12.83203125" customWidth="1"/>
    <col min="5901" max="5901" width="11.1640625" bestFit="1" customWidth="1"/>
    <col min="5903" max="5903" width="14.6640625" customWidth="1"/>
    <col min="6145" max="6145" width="10.6640625" customWidth="1"/>
    <col min="6146" max="6146" width="35.6640625" customWidth="1"/>
    <col min="6147" max="6147" width="11.1640625" bestFit="1" customWidth="1"/>
    <col min="6148" max="6148" width="12.5" customWidth="1"/>
    <col min="6149" max="6149" width="11.1640625" bestFit="1" customWidth="1"/>
    <col min="6150" max="6150" width="9" customWidth="1"/>
    <col min="6151" max="6151" width="11.1640625" bestFit="1" customWidth="1"/>
    <col min="6152" max="6152" width="9.1640625" bestFit="1" customWidth="1"/>
    <col min="6153" max="6153" width="11.1640625" bestFit="1" customWidth="1"/>
    <col min="6154" max="6154" width="8.6640625" customWidth="1"/>
    <col min="6155" max="6155" width="11.1640625" bestFit="1" customWidth="1"/>
    <col min="6156" max="6156" width="12.83203125" customWidth="1"/>
    <col min="6157" max="6157" width="11.1640625" bestFit="1" customWidth="1"/>
    <col min="6159" max="6159" width="14.6640625" customWidth="1"/>
    <col min="6401" max="6401" width="10.6640625" customWidth="1"/>
    <col min="6402" max="6402" width="35.6640625" customWidth="1"/>
    <col min="6403" max="6403" width="11.1640625" bestFit="1" customWidth="1"/>
    <col min="6404" max="6404" width="12.5" customWidth="1"/>
    <col min="6405" max="6405" width="11.1640625" bestFit="1" customWidth="1"/>
    <col min="6406" max="6406" width="9" customWidth="1"/>
    <col min="6407" max="6407" width="11.1640625" bestFit="1" customWidth="1"/>
    <col min="6408" max="6408" width="9.1640625" bestFit="1" customWidth="1"/>
    <col min="6409" max="6409" width="11.1640625" bestFit="1" customWidth="1"/>
    <col min="6410" max="6410" width="8.6640625" customWidth="1"/>
    <col min="6411" max="6411" width="11.1640625" bestFit="1" customWidth="1"/>
    <col min="6412" max="6412" width="12.83203125" customWidth="1"/>
    <col min="6413" max="6413" width="11.1640625" bestFit="1" customWidth="1"/>
    <col min="6415" max="6415" width="14.6640625" customWidth="1"/>
    <col min="6657" max="6657" width="10.6640625" customWidth="1"/>
    <col min="6658" max="6658" width="35.6640625" customWidth="1"/>
    <col min="6659" max="6659" width="11.1640625" bestFit="1" customWidth="1"/>
    <col min="6660" max="6660" width="12.5" customWidth="1"/>
    <col min="6661" max="6661" width="11.1640625" bestFit="1" customWidth="1"/>
    <col min="6662" max="6662" width="9" customWidth="1"/>
    <col min="6663" max="6663" width="11.1640625" bestFit="1" customWidth="1"/>
    <col min="6664" max="6664" width="9.1640625" bestFit="1" customWidth="1"/>
    <col min="6665" max="6665" width="11.1640625" bestFit="1" customWidth="1"/>
    <col min="6666" max="6666" width="8.6640625" customWidth="1"/>
    <col min="6667" max="6667" width="11.1640625" bestFit="1" customWidth="1"/>
    <col min="6668" max="6668" width="12.83203125" customWidth="1"/>
    <col min="6669" max="6669" width="11.1640625" bestFit="1" customWidth="1"/>
    <col min="6671" max="6671" width="14.6640625" customWidth="1"/>
    <col min="6913" max="6913" width="10.6640625" customWidth="1"/>
    <col min="6914" max="6914" width="35.6640625" customWidth="1"/>
    <col min="6915" max="6915" width="11.1640625" bestFit="1" customWidth="1"/>
    <col min="6916" max="6916" width="12.5" customWidth="1"/>
    <col min="6917" max="6917" width="11.1640625" bestFit="1" customWidth="1"/>
    <col min="6918" max="6918" width="9" customWidth="1"/>
    <col min="6919" max="6919" width="11.1640625" bestFit="1" customWidth="1"/>
    <col min="6920" max="6920" width="9.1640625" bestFit="1" customWidth="1"/>
    <col min="6921" max="6921" width="11.1640625" bestFit="1" customWidth="1"/>
    <col min="6922" max="6922" width="8.6640625" customWidth="1"/>
    <col min="6923" max="6923" width="11.1640625" bestFit="1" customWidth="1"/>
    <col min="6924" max="6924" width="12.83203125" customWidth="1"/>
    <col min="6925" max="6925" width="11.1640625" bestFit="1" customWidth="1"/>
    <col min="6927" max="6927" width="14.6640625" customWidth="1"/>
    <col min="7169" max="7169" width="10.6640625" customWidth="1"/>
    <col min="7170" max="7170" width="35.6640625" customWidth="1"/>
    <col min="7171" max="7171" width="11.1640625" bestFit="1" customWidth="1"/>
    <col min="7172" max="7172" width="12.5" customWidth="1"/>
    <col min="7173" max="7173" width="11.1640625" bestFit="1" customWidth="1"/>
    <col min="7174" max="7174" width="9" customWidth="1"/>
    <col min="7175" max="7175" width="11.1640625" bestFit="1" customWidth="1"/>
    <col min="7176" max="7176" width="9.1640625" bestFit="1" customWidth="1"/>
    <col min="7177" max="7177" width="11.1640625" bestFit="1" customWidth="1"/>
    <col min="7178" max="7178" width="8.6640625" customWidth="1"/>
    <col min="7179" max="7179" width="11.1640625" bestFit="1" customWidth="1"/>
    <col min="7180" max="7180" width="12.83203125" customWidth="1"/>
    <col min="7181" max="7181" width="11.1640625" bestFit="1" customWidth="1"/>
    <col min="7183" max="7183" width="14.6640625" customWidth="1"/>
    <col min="7425" max="7425" width="10.6640625" customWidth="1"/>
    <col min="7426" max="7426" width="35.6640625" customWidth="1"/>
    <col min="7427" max="7427" width="11.1640625" bestFit="1" customWidth="1"/>
    <col min="7428" max="7428" width="12.5" customWidth="1"/>
    <col min="7429" max="7429" width="11.1640625" bestFit="1" customWidth="1"/>
    <col min="7430" max="7430" width="9" customWidth="1"/>
    <col min="7431" max="7431" width="11.1640625" bestFit="1" customWidth="1"/>
    <col min="7432" max="7432" width="9.1640625" bestFit="1" customWidth="1"/>
    <col min="7433" max="7433" width="11.1640625" bestFit="1" customWidth="1"/>
    <col min="7434" max="7434" width="8.6640625" customWidth="1"/>
    <col min="7435" max="7435" width="11.1640625" bestFit="1" customWidth="1"/>
    <col min="7436" max="7436" width="12.83203125" customWidth="1"/>
    <col min="7437" max="7437" width="11.1640625" bestFit="1" customWidth="1"/>
    <col min="7439" max="7439" width="14.6640625" customWidth="1"/>
    <col min="7681" max="7681" width="10.6640625" customWidth="1"/>
    <col min="7682" max="7682" width="35.6640625" customWidth="1"/>
    <col min="7683" max="7683" width="11.1640625" bestFit="1" customWidth="1"/>
    <col min="7684" max="7684" width="12.5" customWidth="1"/>
    <col min="7685" max="7685" width="11.1640625" bestFit="1" customWidth="1"/>
    <col min="7686" max="7686" width="9" customWidth="1"/>
    <col min="7687" max="7687" width="11.1640625" bestFit="1" customWidth="1"/>
    <col min="7688" max="7688" width="9.1640625" bestFit="1" customWidth="1"/>
    <col min="7689" max="7689" width="11.1640625" bestFit="1" customWidth="1"/>
    <col min="7690" max="7690" width="8.6640625" customWidth="1"/>
    <col min="7691" max="7691" width="11.1640625" bestFit="1" customWidth="1"/>
    <col min="7692" max="7692" width="12.83203125" customWidth="1"/>
    <col min="7693" max="7693" width="11.1640625" bestFit="1" customWidth="1"/>
    <col min="7695" max="7695" width="14.6640625" customWidth="1"/>
    <col min="7937" max="7937" width="10.6640625" customWidth="1"/>
    <col min="7938" max="7938" width="35.6640625" customWidth="1"/>
    <col min="7939" max="7939" width="11.1640625" bestFit="1" customWidth="1"/>
    <col min="7940" max="7940" width="12.5" customWidth="1"/>
    <col min="7941" max="7941" width="11.1640625" bestFit="1" customWidth="1"/>
    <col min="7942" max="7942" width="9" customWidth="1"/>
    <col min="7943" max="7943" width="11.1640625" bestFit="1" customWidth="1"/>
    <col min="7944" max="7944" width="9.1640625" bestFit="1" customWidth="1"/>
    <col min="7945" max="7945" width="11.1640625" bestFit="1" customWidth="1"/>
    <col min="7946" max="7946" width="8.6640625" customWidth="1"/>
    <col min="7947" max="7947" width="11.1640625" bestFit="1" customWidth="1"/>
    <col min="7948" max="7948" width="12.83203125" customWidth="1"/>
    <col min="7949" max="7949" width="11.1640625" bestFit="1" customWidth="1"/>
    <col min="7951" max="7951" width="14.6640625" customWidth="1"/>
    <col min="8193" max="8193" width="10.6640625" customWidth="1"/>
    <col min="8194" max="8194" width="35.6640625" customWidth="1"/>
    <col min="8195" max="8195" width="11.1640625" bestFit="1" customWidth="1"/>
    <col min="8196" max="8196" width="12.5" customWidth="1"/>
    <col min="8197" max="8197" width="11.1640625" bestFit="1" customWidth="1"/>
    <col min="8198" max="8198" width="9" customWidth="1"/>
    <col min="8199" max="8199" width="11.1640625" bestFit="1" customWidth="1"/>
    <col min="8200" max="8200" width="9.1640625" bestFit="1" customWidth="1"/>
    <col min="8201" max="8201" width="11.1640625" bestFit="1" customWidth="1"/>
    <col min="8202" max="8202" width="8.6640625" customWidth="1"/>
    <col min="8203" max="8203" width="11.1640625" bestFit="1" customWidth="1"/>
    <col min="8204" max="8204" width="12.83203125" customWidth="1"/>
    <col min="8205" max="8205" width="11.1640625" bestFit="1" customWidth="1"/>
    <col min="8207" max="8207" width="14.6640625" customWidth="1"/>
    <col min="8449" max="8449" width="10.6640625" customWidth="1"/>
    <col min="8450" max="8450" width="35.6640625" customWidth="1"/>
    <col min="8451" max="8451" width="11.1640625" bestFit="1" customWidth="1"/>
    <col min="8452" max="8452" width="12.5" customWidth="1"/>
    <col min="8453" max="8453" width="11.1640625" bestFit="1" customWidth="1"/>
    <col min="8454" max="8454" width="9" customWidth="1"/>
    <col min="8455" max="8455" width="11.1640625" bestFit="1" customWidth="1"/>
    <col min="8456" max="8456" width="9.1640625" bestFit="1" customWidth="1"/>
    <col min="8457" max="8457" width="11.1640625" bestFit="1" customWidth="1"/>
    <col min="8458" max="8458" width="8.6640625" customWidth="1"/>
    <col min="8459" max="8459" width="11.1640625" bestFit="1" customWidth="1"/>
    <col min="8460" max="8460" width="12.83203125" customWidth="1"/>
    <col min="8461" max="8461" width="11.1640625" bestFit="1" customWidth="1"/>
    <col min="8463" max="8463" width="14.6640625" customWidth="1"/>
    <col min="8705" max="8705" width="10.6640625" customWidth="1"/>
    <col min="8706" max="8706" width="35.6640625" customWidth="1"/>
    <col min="8707" max="8707" width="11.1640625" bestFit="1" customWidth="1"/>
    <col min="8708" max="8708" width="12.5" customWidth="1"/>
    <col min="8709" max="8709" width="11.1640625" bestFit="1" customWidth="1"/>
    <col min="8710" max="8710" width="9" customWidth="1"/>
    <col min="8711" max="8711" width="11.1640625" bestFit="1" customWidth="1"/>
    <col min="8712" max="8712" width="9.1640625" bestFit="1" customWidth="1"/>
    <col min="8713" max="8713" width="11.1640625" bestFit="1" customWidth="1"/>
    <col min="8714" max="8714" width="8.6640625" customWidth="1"/>
    <col min="8715" max="8715" width="11.1640625" bestFit="1" customWidth="1"/>
    <col min="8716" max="8716" width="12.83203125" customWidth="1"/>
    <col min="8717" max="8717" width="11.1640625" bestFit="1" customWidth="1"/>
    <col min="8719" max="8719" width="14.6640625" customWidth="1"/>
    <col min="8961" max="8961" width="10.6640625" customWidth="1"/>
    <col min="8962" max="8962" width="35.6640625" customWidth="1"/>
    <col min="8963" max="8963" width="11.1640625" bestFit="1" customWidth="1"/>
    <col min="8964" max="8964" width="12.5" customWidth="1"/>
    <col min="8965" max="8965" width="11.1640625" bestFit="1" customWidth="1"/>
    <col min="8966" max="8966" width="9" customWidth="1"/>
    <col min="8967" max="8967" width="11.1640625" bestFit="1" customWidth="1"/>
    <col min="8968" max="8968" width="9.1640625" bestFit="1" customWidth="1"/>
    <col min="8969" max="8969" width="11.1640625" bestFit="1" customWidth="1"/>
    <col min="8970" max="8970" width="8.6640625" customWidth="1"/>
    <col min="8971" max="8971" width="11.1640625" bestFit="1" customWidth="1"/>
    <col min="8972" max="8972" width="12.83203125" customWidth="1"/>
    <col min="8973" max="8973" width="11.1640625" bestFit="1" customWidth="1"/>
    <col min="8975" max="8975" width="14.6640625" customWidth="1"/>
    <col min="9217" max="9217" width="10.6640625" customWidth="1"/>
    <col min="9218" max="9218" width="35.6640625" customWidth="1"/>
    <col min="9219" max="9219" width="11.1640625" bestFit="1" customWidth="1"/>
    <col min="9220" max="9220" width="12.5" customWidth="1"/>
    <col min="9221" max="9221" width="11.1640625" bestFit="1" customWidth="1"/>
    <col min="9222" max="9222" width="9" customWidth="1"/>
    <col min="9223" max="9223" width="11.1640625" bestFit="1" customWidth="1"/>
    <col min="9224" max="9224" width="9.1640625" bestFit="1" customWidth="1"/>
    <col min="9225" max="9225" width="11.1640625" bestFit="1" customWidth="1"/>
    <col min="9226" max="9226" width="8.6640625" customWidth="1"/>
    <col min="9227" max="9227" width="11.1640625" bestFit="1" customWidth="1"/>
    <col min="9228" max="9228" width="12.83203125" customWidth="1"/>
    <col min="9229" max="9229" width="11.1640625" bestFit="1" customWidth="1"/>
    <col min="9231" max="9231" width="14.6640625" customWidth="1"/>
    <col min="9473" max="9473" width="10.6640625" customWidth="1"/>
    <col min="9474" max="9474" width="35.6640625" customWidth="1"/>
    <col min="9475" max="9475" width="11.1640625" bestFit="1" customWidth="1"/>
    <col min="9476" max="9476" width="12.5" customWidth="1"/>
    <col min="9477" max="9477" width="11.1640625" bestFit="1" customWidth="1"/>
    <col min="9478" max="9478" width="9" customWidth="1"/>
    <col min="9479" max="9479" width="11.1640625" bestFit="1" customWidth="1"/>
    <col min="9480" max="9480" width="9.1640625" bestFit="1" customWidth="1"/>
    <col min="9481" max="9481" width="11.1640625" bestFit="1" customWidth="1"/>
    <col min="9482" max="9482" width="8.6640625" customWidth="1"/>
    <col min="9483" max="9483" width="11.1640625" bestFit="1" customWidth="1"/>
    <col min="9484" max="9484" width="12.83203125" customWidth="1"/>
    <col min="9485" max="9485" width="11.1640625" bestFit="1" customWidth="1"/>
    <col min="9487" max="9487" width="14.6640625" customWidth="1"/>
    <col min="9729" max="9729" width="10.6640625" customWidth="1"/>
    <col min="9730" max="9730" width="35.6640625" customWidth="1"/>
    <col min="9731" max="9731" width="11.1640625" bestFit="1" customWidth="1"/>
    <col min="9732" max="9732" width="12.5" customWidth="1"/>
    <col min="9733" max="9733" width="11.1640625" bestFit="1" customWidth="1"/>
    <col min="9734" max="9734" width="9" customWidth="1"/>
    <col min="9735" max="9735" width="11.1640625" bestFit="1" customWidth="1"/>
    <col min="9736" max="9736" width="9.1640625" bestFit="1" customWidth="1"/>
    <col min="9737" max="9737" width="11.1640625" bestFit="1" customWidth="1"/>
    <col min="9738" max="9738" width="8.6640625" customWidth="1"/>
    <col min="9739" max="9739" width="11.1640625" bestFit="1" customWidth="1"/>
    <col min="9740" max="9740" width="12.83203125" customWidth="1"/>
    <col min="9741" max="9741" width="11.1640625" bestFit="1" customWidth="1"/>
    <col min="9743" max="9743" width="14.6640625" customWidth="1"/>
    <col min="9985" max="9985" width="10.6640625" customWidth="1"/>
    <col min="9986" max="9986" width="35.6640625" customWidth="1"/>
    <col min="9987" max="9987" width="11.1640625" bestFit="1" customWidth="1"/>
    <col min="9988" max="9988" width="12.5" customWidth="1"/>
    <col min="9989" max="9989" width="11.1640625" bestFit="1" customWidth="1"/>
    <col min="9990" max="9990" width="9" customWidth="1"/>
    <col min="9991" max="9991" width="11.1640625" bestFit="1" customWidth="1"/>
    <col min="9992" max="9992" width="9.1640625" bestFit="1" customWidth="1"/>
    <col min="9993" max="9993" width="11.1640625" bestFit="1" customWidth="1"/>
    <col min="9994" max="9994" width="8.6640625" customWidth="1"/>
    <col min="9995" max="9995" width="11.1640625" bestFit="1" customWidth="1"/>
    <col min="9996" max="9996" width="12.83203125" customWidth="1"/>
    <col min="9997" max="9997" width="11.1640625" bestFit="1" customWidth="1"/>
    <col min="9999" max="9999" width="14.6640625" customWidth="1"/>
    <col min="10241" max="10241" width="10.6640625" customWidth="1"/>
    <col min="10242" max="10242" width="35.6640625" customWidth="1"/>
    <col min="10243" max="10243" width="11.1640625" bestFit="1" customWidth="1"/>
    <col min="10244" max="10244" width="12.5" customWidth="1"/>
    <col min="10245" max="10245" width="11.1640625" bestFit="1" customWidth="1"/>
    <col min="10246" max="10246" width="9" customWidth="1"/>
    <col min="10247" max="10247" width="11.1640625" bestFit="1" customWidth="1"/>
    <col min="10248" max="10248" width="9.1640625" bestFit="1" customWidth="1"/>
    <col min="10249" max="10249" width="11.1640625" bestFit="1" customWidth="1"/>
    <col min="10250" max="10250" width="8.6640625" customWidth="1"/>
    <col min="10251" max="10251" width="11.1640625" bestFit="1" customWidth="1"/>
    <col min="10252" max="10252" width="12.83203125" customWidth="1"/>
    <col min="10253" max="10253" width="11.1640625" bestFit="1" customWidth="1"/>
    <col min="10255" max="10255" width="14.6640625" customWidth="1"/>
    <col min="10497" max="10497" width="10.6640625" customWidth="1"/>
    <col min="10498" max="10498" width="35.6640625" customWidth="1"/>
    <col min="10499" max="10499" width="11.1640625" bestFit="1" customWidth="1"/>
    <col min="10500" max="10500" width="12.5" customWidth="1"/>
    <col min="10501" max="10501" width="11.1640625" bestFit="1" customWidth="1"/>
    <col min="10502" max="10502" width="9" customWidth="1"/>
    <col min="10503" max="10503" width="11.1640625" bestFit="1" customWidth="1"/>
    <col min="10504" max="10504" width="9.1640625" bestFit="1" customWidth="1"/>
    <col min="10505" max="10505" width="11.1640625" bestFit="1" customWidth="1"/>
    <col min="10506" max="10506" width="8.6640625" customWidth="1"/>
    <col min="10507" max="10507" width="11.1640625" bestFit="1" customWidth="1"/>
    <col min="10508" max="10508" width="12.83203125" customWidth="1"/>
    <col min="10509" max="10509" width="11.1640625" bestFit="1" customWidth="1"/>
    <col min="10511" max="10511" width="14.6640625" customWidth="1"/>
    <col min="10753" max="10753" width="10.6640625" customWidth="1"/>
    <col min="10754" max="10754" width="35.6640625" customWidth="1"/>
    <col min="10755" max="10755" width="11.1640625" bestFit="1" customWidth="1"/>
    <col min="10756" max="10756" width="12.5" customWidth="1"/>
    <col min="10757" max="10757" width="11.1640625" bestFit="1" customWidth="1"/>
    <col min="10758" max="10758" width="9" customWidth="1"/>
    <col min="10759" max="10759" width="11.1640625" bestFit="1" customWidth="1"/>
    <col min="10760" max="10760" width="9.1640625" bestFit="1" customWidth="1"/>
    <col min="10761" max="10761" width="11.1640625" bestFit="1" customWidth="1"/>
    <col min="10762" max="10762" width="8.6640625" customWidth="1"/>
    <col min="10763" max="10763" width="11.1640625" bestFit="1" customWidth="1"/>
    <col min="10764" max="10764" width="12.83203125" customWidth="1"/>
    <col min="10765" max="10765" width="11.1640625" bestFit="1" customWidth="1"/>
    <col min="10767" max="10767" width="14.6640625" customWidth="1"/>
    <col min="11009" max="11009" width="10.6640625" customWidth="1"/>
    <col min="11010" max="11010" width="35.6640625" customWidth="1"/>
    <col min="11011" max="11011" width="11.1640625" bestFit="1" customWidth="1"/>
    <col min="11012" max="11012" width="12.5" customWidth="1"/>
    <col min="11013" max="11013" width="11.1640625" bestFit="1" customWidth="1"/>
    <col min="11014" max="11014" width="9" customWidth="1"/>
    <col min="11015" max="11015" width="11.1640625" bestFit="1" customWidth="1"/>
    <col min="11016" max="11016" width="9.1640625" bestFit="1" customWidth="1"/>
    <col min="11017" max="11017" width="11.1640625" bestFit="1" customWidth="1"/>
    <col min="11018" max="11018" width="8.6640625" customWidth="1"/>
    <col min="11019" max="11019" width="11.1640625" bestFit="1" customWidth="1"/>
    <col min="11020" max="11020" width="12.83203125" customWidth="1"/>
    <col min="11021" max="11021" width="11.1640625" bestFit="1" customWidth="1"/>
    <col min="11023" max="11023" width="14.6640625" customWidth="1"/>
    <col min="11265" max="11265" width="10.6640625" customWidth="1"/>
    <col min="11266" max="11266" width="35.6640625" customWidth="1"/>
    <col min="11267" max="11267" width="11.1640625" bestFit="1" customWidth="1"/>
    <col min="11268" max="11268" width="12.5" customWidth="1"/>
    <col min="11269" max="11269" width="11.1640625" bestFit="1" customWidth="1"/>
    <col min="11270" max="11270" width="9" customWidth="1"/>
    <col min="11271" max="11271" width="11.1640625" bestFit="1" customWidth="1"/>
    <col min="11272" max="11272" width="9.1640625" bestFit="1" customWidth="1"/>
    <col min="11273" max="11273" width="11.1640625" bestFit="1" customWidth="1"/>
    <col min="11274" max="11274" width="8.6640625" customWidth="1"/>
    <col min="11275" max="11275" width="11.1640625" bestFit="1" customWidth="1"/>
    <col min="11276" max="11276" width="12.83203125" customWidth="1"/>
    <col min="11277" max="11277" width="11.1640625" bestFit="1" customWidth="1"/>
    <col min="11279" max="11279" width="14.6640625" customWidth="1"/>
    <col min="11521" max="11521" width="10.6640625" customWidth="1"/>
    <col min="11522" max="11522" width="35.6640625" customWidth="1"/>
    <col min="11523" max="11523" width="11.1640625" bestFit="1" customWidth="1"/>
    <col min="11524" max="11524" width="12.5" customWidth="1"/>
    <col min="11525" max="11525" width="11.1640625" bestFit="1" customWidth="1"/>
    <col min="11526" max="11526" width="9" customWidth="1"/>
    <col min="11527" max="11527" width="11.1640625" bestFit="1" customWidth="1"/>
    <col min="11528" max="11528" width="9.1640625" bestFit="1" customWidth="1"/>
    <col min="11529" max="11529" width="11.1640625" bestFit="1" customWidth="1"/>
    <col min="11530" max="11530" width="8.6640625" customWidth="1"/>
    <col min="11531" max="11531" width="11.1640625" bestFit="1" customWidth="1"/>
    <col min="11532" max="11532" width="12.83203125" customWidth="1"/>
    <col min="11533" max="11533" width="11.1640625" bestFit="1" customWidth="1"/>
    <col min="11535" max="11535" width="14.6640625" customWidth="1"/>
    <col min="11777" max="11777" width="10.6640625" customWidth="1"/>
    <col min="11778" max="11778" width="35.6640625" customWidth="1"/>
    <col min="11779" max="11779" width="11.1640625" bestFit="1" customWidth="1"/>
    <col min="11780" max="11780" width="12.5" customWidth="1"/>
    <col min="11781" max="11781" width="11.1640625" bestFit="1" customWidth="1"/>
    <col min="11782" max="11782" width="9" customWidth="1"/>
    <col min="11783" max="11783" width="11.1640625" bestFit="1" customWidth="1"/>
    <col min="11784" max="11784" width="9.1640625" bestFit="1" customWidth="1"/>
    <col min="11785" max="11785" width="11.1640625" bestFit="1" customWidth="1"/>
    <col min="11786" max="11786" width="8.6640625" customWidth="1"/>
    <col min="11787" max="11787" width="11.1640625" bestFit="1" customWidth="1"/>
    <col min="11788" max="11788" width="12.83203125" customWidth="1"/>
    <col min="11789" max="11789" width="11.1640625" bestFit="1" customWidth="1"/>
    <col min="11791" max="11791" width="14.6640625" customWidth="1"/>
    <col min="12033" max="12033" width="10.6640625" customWidth="1"/>
    <col min="12034" max="12034" width="35.6640625" customWidth="1"/>
    <col min="12035" max="12035" width="11.1640625" bestFit="1" customWidth="1"/>
    <col min="12036" max="12036" width="12.5" customWidth="1"/>
    <col min="12037" max="12037" width="11.1640625" bestFit="1" customWidth="1"/>
    <col min="12038" max="12038" width="9" customWidth="1"/>
    <col min="12039" max="12039" width="11.1640625" bestFit="1" customWidth="1"/>
    <col min="12040" max="12040" width="9.1640625" bestFit="1" customWidth="1"/>
    <col min="12041" max="12041" width="11.1640625" bestFit="1" customWidth="1"/>
    <col min="12042" max="12042" width="8.6640625" customWidth="1"/>
    <col min="12043" max="12043" width="11.1640625" bestFit="1" customWidth="1"/>
    <col min="12044" max="12044" width="12.83203125" customWidth="1"/>
    <col min="12045" max="12045" width="11.1640625" bestFit="1" customWidth="1"/>
    <col min="12047" max="12047" width="14.6640625" customWidth="1"/>
    <col min="12289" max="12289" width="10.6640625" customWidth="1"/>
    <col min="12290" max="12290" width="35.6640625" customWidth="1"/>
    <col min="12291" max="12291" width="11.1640625" bestFit="1" customWidth="1"/>
    <col min="12292" max="12292" width="12.5" customWidth="1"/>
    <col min="12293" max="12293" width="11.1640625" bestFit="1" customWidth="1"/>
    <col min="12294" max="12294" width="9" customWidth="1"/>
    <col min="12295" max="12295" width="11.1640625" bestFit="1" customWidth="1"/>
    <col min="12296" max="12296" width="9.1640625" bestFit="1" customWidth="1"/>
    <col min="12297" max="12297" width="11.1640625" bestFit="1" customWidth="1"/>
    <col min="12298" max="12298" width="8.6640625" customWidth="1"/>
    <col min="12299" max="12299" width="11.1640625" bestFit="1" customWidth="1"/>
    <col min="12300" max="12300" width="12.83203125" customWidth="1"/>
    <col min="12301" max="12301" width="11.1640625" bestFit="1" customWidth="1"/>
    <col min="12303" max="12303" width="14.6640625" customWidth="1"/>
    <col min="12545" max="12545" width="10.6640625" customWidth="1"/>
    <col min="12546" max="12546" width="35.6640625" customWidth="1"/>
    <col min="12547" max="12547" width="11.1640625" bestFit="1" customWidth="1"/>
    <col min="12548" max="12548" width="12.5" customWidth="1"/>
    <col min="12549" max="12549" width="11.1640625" bestFit="1" customWidth="1"/>
    <col min="12550" max="12550" width="9" customWidth="1"/>
    <col min="12551" max="12551" width="11.1640625" bestFit="1" customWidth="1"/>
    <col min="12552" max="12552" width="9.1640625" bestFit="1" customWidth="1"/>
    <col min="12553" max="12553" width="11.1640625" bestFit="1" customWidth="1"/>
    <col min="12554" max="12554" width="8.6640625" customWidth="1"/>
    <col min="12555" max="12555" width="11.1640625" bestFit="1" customWidth="1"/>
    <col min="12556" max="12556" width="12.83203125" customWidth="1"/>
    <col min="12557" max="12557" width="11.1640625" bestFit="1" customWidth="1"/>
    <col min="12559" max="12559" width="14.6640625" customWidth="1"/>
    <col min="12801" max="12801" width="10.6640625" customWidth="1"/>
    <col min="12802" max="12802" width="35.6640625" customWidth="1"/>
    <col min="12803" max="12803" width="11.1640625" bestFit="1" customWidth="1"/>
    <col min="12804" max="12804" width="12.5" customWidth="1"/>
    <col min="12805" max="12805" width="11.1640625" bestFit="1" customWidth="1"/>
    <col min="12806" max="12806" width="9" customWidth="1"/>
    <col min="12807" max="12807" width="11.1640625" bestFit="1" customWidth="1"/>
    <col min="12808" max="12808" width="9.1640625" bestFit="1" customWidth="1"/>
    <col min="12809" max="12809" width="11.1640625" bestFit="1" customWidth="1"/>
    <col min="12810" max="12810" width="8.6640625" customWidth="1"/>
    <col min="12811" max="12811" width="11.1640625" bestFit="1" customWidth="1"/>
    <col min="12812" max="12812" width="12.83203125" customWidth="1"/>
    <col min="12813" max="12813" width="11.1640625" bestFit="1" customWidth="1"/>
    <col min="12815" max="12815" width="14.6640625" customWidth="1"/>
    <col min="13057" max="13057" width="10.6640625" customWidth="1"/>
    <col min="13058" max="13058" width="35.6640625" customWidth="1"/>
    <col min="13059" max="13059" width="11.1640625" bestFit="1" customWidth="1"/>
    <col min="13060" max="13060" width="12.5" customWidth="1"/>
    <col min="13061" max="13061" width="11.1640625" bestFit="1" customWidth="1"/>
    <col min="13062" max="13062" width="9" customWidth="1"/>
    <col min="13063" max="13063" width="11.1640625" bestFit="1" customWidth="1"/>
    <col min="13064" max="13064" width="9.1640625" bestFit="1" customWidth="1"/>
    <col min="13065" max="13065" width="11.1640625" bestFit="1" customWidth="1"/>
    <col min="13066" max="13066" width="8.6640625" customWidth="1"/>
    <col min="13067" max="13067" width="11.1640625" bestFit="1" customWidth="1"/>
    <col min="13068" max="13068" width="12.83203125" customWidth="1"/>
    <col min="13069" max="13069" width="11.1640625" bestFit="1" customWidth="1"/>
    <col min="13071" max="13071" width="14.6640625" customWidth="1"/>
    <col min="13313" max="13313" width="10.6640625" customWidth="1"/>
    <col min="13314" max="13314" width="35.6640625" customWidth="1"/>
    <col min="13315" max="13315" width="11.1640625" bestFit="1" customWidth="1"/>
    <col min="13316" max="13316" width="12.5" customWidth="1"/>
    <col min="13317" max="13317" width="11.1640625" bestFit="1" customWidth="1"/>
    <col min="13318" max="13318" width="9" customWidth="1"/>
    <col min="13319" max="13319" width="11.1640625" bestFit="1" customWidth="1"/>
    <col min="13320" max="13320" width="9.1640625" bestFit="1" customWidth="1"/>
    <col min="13321" max="13321" width="11.1640625" bestFit="1" customWidth="1"/>
    <col min="13322" max="13322" width="8.6640625" customWidth="1"/>
    <col min="13323" max="13323" width="11.1640625" bestFit="1" customWidth="1"/>
    <col min="13324" max="13324" width="12.83203125" customWidth="1"/>
    <col min="13325" max="13325" width="11.1640625" bestFit="1" customWidth="1"/>
    <col min="13327" max="13327" width="14.6640625" customWidth="1"/>
    <col min="13569" max="13569" width="10.6640625" customWidth="1"/>
    <col min="13570" max="13570" width="35.6640625" customWidth="1"/>
    <col min="13571" max="13571" width="11.1640625" bestFit="1" customWidth="1"/>
    <col min="13572" max="13572" width="12.5" customWidth="1"/>
    <col min="13573" max="13573" width="11.1640625" bestFit="1" customWidth="1"/>
    <col min="13574" max="13574" width="9" customWidth="1"/>
    <col min="13575" max="13575" width="11.1640625" bestFit="1" customWidth="1"/>
    <col min="13576" max="13576" width="9.1640625" bestFit="1" customWidth="1"/>
    <col min="13577" max="13577" width="11.1640625" bestFit="1" customWidth="1"/>
    <col min="13578" max="13578" width="8.6640625" customWidth="1"/>
    <col min="13579" max="13579" width="11.1640625" bestFit="1" customWidth="1"/>
    <col min="13580" max="13580" width="12.83203125" customWidth="1"/>
    <col min="13581" max="13581" width="11.1640625" bestFit="1" customWidth="1"/>
    <col min="13583" max="13583" width="14.6640625" customWidth="1"/>
    <col min="13825" max="13825" width="10.6640625" customWidth="1"/>
    <col min="13826" max="13826" width="35.6640625" customWidth="1"/>
    <col min="13827" max="13827" width="11.1640625" bestFit="1" customWidth="1"/>
    <col min="13828" max="13828" width="12.5" customWidth="1"/>
    <col min="13829" max="13829" width="11.1640625" bestFit="1" customWidth="1"/>
    <col min="13830" max="13830" width="9" customWidth="1"/>
    <col min="13831" max="13831" width="11.1640625" bestFit="1" customWidth="1"/>
    <col min="13832" max="13832" width="9.1640625" bestFit="1" customWidth="1"/>
    <col min="13833" max="13833" width="11.1640625" bestFit="1" customWidth="1"/>
    <col min="13834" max="13834" width="8.6640625" customWidth="1"/>
    <col min="13835" max="13835" width="11.1640625" bestFit="1" customWidth="1"/>
    <col min="13836" max="13836" width="12.83203125" customWidth="1"/>
    <col min="13837" max="13837" width="11.1640625" bestFit="1" customWidth="1"/>
    <col min="13839" max="13839" width="14.6640625" customWidth="1"/>
    <col min="14081" max="14081" width="10.6640625" customWidth="1"/>
    <col min="14082" max="14082" width="35.6640625" customWidth="1"/>
    <col min="14083" max="14083" width="11.1640625" bestFit="1" customWidth="1"/>
    <col min="14084" max="14084" width="12.5" customWidth="1"/>
    <col min="14085" max="14085" width="11.1640625" bestFit="1" customWidth="1"/>
    <col min="14086" max="14086" width="9" customWidth="1"/>
    <col min="14087" max="14087" width="11.1640625" bestFit="1" customWidth="1"/>
    <col min="14088" max="14088" width="9.1640625" bestFit="1" customWidth="1"/>
    <col min="14089" max="14089" width="11.1640625" bestFit="1" customWidth="1"/>
    <col min="14090" max="14090" width="8.6640625" customWidth="1"/>
    <col min="14091" max="14091" width="11.1640625" bestFit="1" customWidth="1"/>
    <col min="14092" max="14092" width="12.83203125" customWidth="1"/>
    <col min="14093" max="14093" width="11.1640625" bestFit="1" customWidth="1"/>
    <col min="14095" max="14095" width="14.6640625" customWidth="1"/>
    <col min="14337" max="14337" width="10.6640625" customWidth="1"/>
    <col min="14338" max="14338" width="35.6640625" customWidth="1"/>
    <col min="14339" max="14339" width="11.1640625" bestFit="1" customWidth="1"/>
    <col min="14340" max="14340" width="12.5" customWidth="1"/>
    <col min="14341" max="14341" width="11.1640625" bestFit="1" customWidth="1"/>
    <col min="14342" max="14342" width="9" customWidth="1"/>
    <col min="14343" max="14343" width="11.1640625" bestFit="1" customWidth="1"/>
    <col min="14344" max="14344" width="9.1640625" bestFit="1" customWidth="1"/>
    <col min="14345" max="14345" width="11.1640625" bestFit="1" customWidth="1"/>
    <col min="14346" max="14346" width="8.6640625" customWidth="1"/>
    <col min="14347" max="14347" width="11.1640625" bestFit="1" customWidth="1"/>
    <col min="14348" max="14348" width="12.83203125" customWidth="1"/>
    <col min="14349" max="14349" width="11.1640625" bestFit="1" customWidth="1"/>
    <col min="14351" max="14351" width="14.6640625" customWidth="1"/>
    <col min="14593" max="14593" width="10.6640625" customWidth="1"/>
    <col min="14594" max="14594" width="35.6640625" customWidth="1"/>
    <col min="14595" max="14595" width="11.1640625" bestFit="1" customWidth="1"/>
    <col min="14596" max="14596" width="12.5" customWidth="1"/>
    <col min="14597" max="14597" width="11.1640625" bestFit="1" customWidth="1"/>
    <col min="14598" max="14598" width="9" customWidth="1"/>
    <col min="14599" max="14599" width="11.1640625" bestFit="1" customWidth="1"/>
    <col min="14600" max="14600" width="9.1640625" bestFit="1" customWidth="1"/>
    <col min="14601" max="14601" width="11.1640625" bestFit="1" customWidth="1"/>
    <col min="14602" max="14602" width="8.6640625" customWidth="1"/>
    <col min="14603" max="14603" width="11.1640625" bestFit="1" customWidth="1"/>
    <col min="14604" max="14604" width="12.83203125" customWidth="1"/>
    <col min="14605" max="14605" width="11.1640625" bestFit="1" customWidth="1"/>
    <col min="14607" max="14607" width="14.6640625" customWidth="1"/>
    <col min="14849" max="14849" width="10.6640625" customWidth="1"/>
    <col min="14850" max="14850" width="35.6640625" customWidth="1"/>
    <col min="14851" max="14851" width="11.1640625" bestFit="1" customWidth="1"/>
    <col min="14852" max="14852" width="12.5" customWidth="1"/>
    <col min="14853" max="14853" width="11.1640625" bestFit="1" customWidth="1"/>
    <col min="14854" max="14854" width="9" customWidth="1"/>
    <col min="14855" max="14855" width="11.1640625" bestFit="1" customWidth="1"/>
    <col min="14856" max="14856" width="9.1640625" bestFit="1" customWidth="1"/>
    <col min="14857" max="14857" width="11.1640625" bestFit="1" customWidth="1"/>
    <col min="14858" max="14858" width="8.6640625" customWidth="1"/>
    <col min="14859" max="14859" width="11.1640625" bestFit="1" customWidth="1"/>
    <col min="14860" max="14860" width="12.83203125" customWidth="1"/>
    <col min="14861" max="14861" width="11.1640625" bestFit="1" customWidth="1"/>
    <col min="14863" max="14863" width="14.6640625" customWidth="1"/>
    <col min="15105" max="15105" width="10.6640625" customWidth="1"/>
    <col min="15106" max="15106" width="35.6640625" customWidth="1"/>
    <col min="15107" max="15107" width="11.1640625" bestFit="1" customWidth="1"/>
    <col min="15108" max="15108" width="12.5" customWidth="1"/>
    <col min="15109" max="15109" width="11.1640625" bestFit="1" customWidth="1"/>
    <col min="15110" max="15110" width="9" customWidth="1"/>
    <col min="15111" max="15111" width="11.1640625" bestFit="1" customWidth="1"/>
    <col min="15112" max="15112" width="9.1640625" bestFit="1" customWidth="1"/>
    <col min="15113" max="15113" width="11.1640625" bestFit="1" customWidth="1"/>
    <col min="15114" max="15114" width="8.6640625" customWidth="1"/>
    <col min="15115" max="15115" width="11.1640625" bestFit="1" customWidth="1"/>
    <col min="15116" max="15116" width="12.83203125" customWidth="1"/>
    <col min="15117" max="15117" width="11.1640625" bestFit="1" customWidth="1"/>
    <col min="15119" max="15119" width="14.6640625" customWidth="1"/>
    <col min="15361" max="15361" width="10.6640625" customWidth="1"/>
    <col min="15362" max="15362" width="35.6640625" customWidth="1"/>
    <col min="15363" max="15363" width="11.1640625" bestFit="1" customWidth="1"/>
    <col min="15364" max="15364" width="12.5" customWidth="1"/>
    <col min="15365" max="15365" width="11.1640625" bestFit="1" customWidth="1"/>
    <col min="15366" max="15366" width="9" customWidth="1"/>
    <col min="15367" max="15367" width="11.1640625" bestFit="1" customWidth="1"/>
    <col min="15368" max="15368" width="9.1640625" bestFit="1" customWidth="1"/>
    <col min="15369" max="15369" width="11.1640625" bestFit="1" customWidth="1"/>
    <col min="15370" max="15370" width="8.6640625" customWidth="1"/>
    <col min="15371" max="15371" width="11.1640625" bestFit="1" customWidth="1"/>
    <col min="15372" max="15372" width="12.83203125" customWidth="1"/>
    <col min="15373" max="15373" width="11.1640625" bestFit="1" customWidth="1"/>
    <col min="15375" max="15375" width="14.6640625" customWidth="1"/>
    <col min="15617" max="15617" width="10.6640625" customWidth="1"/>
    <col min="15618" max="15618" width="35.6640625" customWidth="1"/>
    <col min="15619" max="15619" width="11.1640625" bestFit="1" customWidth="1"/>
    <col min="15620" max="15620" width="12.5" customWidth="1"/>
    <col min="15621" max="15621" width="11.1640625" bestFit="1" customWidth="1"/>
    <col min="15622" max="15622" width="9" customWidth="1"/>
    <col min="15623" max="15623" width="11.1640625" bestFit="1" customWidth="1"/>
    <col min="15624" max="15624" width="9.1640625" bestFit="1" customWidth="1"/>
    <col min="15625" max="15625" width="11.1640625" bestFit="1" customWidth="1"/>
    <col min="15626" max="15626" width="8.6640625" customWidth="1"/>
    <col min="15627" max="15627" width="11.1640625" bestFit="1" customWidth="1"/>
    <col min="15628" max="15628" width="12.83203125" customWidth="1"/>
    <col min="15629" max="15629" width="11.1640625" bestFit="1" customWidth="1"/>
    <col min="15631" max="15631" width="14.6640625" customWidth="1"/>
    <col min="15873" max="15873" width="10.6640625" customWidth="1"/>
    <col min="15874" max="15874" width="35.6640625" customWidth="1"/>
    <col min="15875" max="15875" width="11.1640625" bestFit="1" customWidth="1"/>
    <col min="15876" max="15876" width="12.5" customWidth="1"/>
    <col min="15877" max="15877" width="11.1640625" bestFit="1" customWidth="1"/>
    <col min="15878" max="15878" width="9" customWidth="1"/>
    <col min="15879" max="15879" width="11.1640625" bestFit="1" customWidth="1"/>
    <col min="15880" max="15880" width="9.1640625" bestFit="1" customWidth="1"/>
    <col min="15881" max="15881" width="11.1640625" bestFit="1" customWidth="1"/>
    <col min="15882" max="15882" width="8.6640625" customWidth="1"/>
    <col min="15883" max="15883" width="11.1640625" bestFit="1" customWidth="1"/>
    <col min="15884" max="15884" width="12.83203125" customWidth="1"/>
    <col min="15885" max="15885" width="11.1640625" bestFit="1" customWidth="1"/>
    <col min="15887" max="15887" width="14.6640625" customWidth="1"/>
    <col min="16129" max="16129" width="10.6640625" customWidth="1"/>
    <col min="16130" max="16130" width="35.6640625" customWidth="1"/>
    <col min="16131" max="16131" width="11.1640625" bestFit="1" customWidth="1"/>
    <col min="16132" max="16132" width="12.5" customWidth="1"/>
    <col min="16133" max="16133" width="11.1640625" bestFit="1" customWidth="1"/>
    <col min="16134" max="16134" width="9" customWidth="1"/>
    <col min="16135" max="16135" width="11.1640625" bestFit="1" customWidth="1"/>
    <col min="16136" max="16136" width="9.1640625" bestFit="1" customWidth="1"/>
    <col min="16137" max="16137" width="11.1640625" bestFit="1" customWidth="1"/>
    <col min="16138" max="16138" width="8.6640625" customWidth="1"/>
    <col min="16139" max="16139" width="11.1640625" bestFit="1" customWidth="1"/>
    <col min="16140" max="16140" width="12.83203125" customWidth="1"/>
    <col min="16141" max="16141" width="11.1640625" bestFit="1" customWidth="1"/>
    <col min="16143" max="16143" width="14.6640625" customWidth="1"/>
  </cols>
  <sheetData>
    <row r="1" spans="1:16" ht="39" customHeight="1" x14ac:dyDescent="0.2">
      <c r="A1" s="79"/>
      <c r="B1" s="66"/>
      <c r="C1" s="80"/>
      <c r="D1" s="80"/>
      <c r="G1" s="82"/>
      <c r="H1" s="82"/>
      <c r="L1" s="458" t="s">
        <v>376</v>
      </c>
      <c r="M1" s="458"/>
      <c r="N1" s="458"/>
      <c r="O1" s="458"/>
    </row>
    <row r="2" spans="1:16" ht="23.25" customHeight="1" x14ac:dyDescent="0.2">
      <c r="A2" s="473" t="s">
        <v>131</v>
      </c>
      <c r="B2" s="473"/>
      <c r="C2" s="473"/>
      <c r="D2" s="473"/>
      <c r="E2" s="473"/>
      <c r="F2" s="473"/>
      <c r="G2" s="473"/>
      <c r="H2" s="473"/>
      <c r="I2" s="473"/>
      <c r="J2" s="473"/>
      <c r="K2" s="473"/>
      <c r="L2" s="473"/>
      <c r="M2" s="473"/>
      <c r="N2" s="473"/>
      <c r="O2" s="473"/>
    </row>
    <row r="3" spans="1:16" s="83" customFormat="1" ht="28.5" customHeight="1" x14ac:dyDescent="0.2">
      <c r="A3" s="501" t="s">
        <v>132</v>
      </c>
      <c r="B3" s="501"/>
      <c r="C3" s="501"/>
      <c r="D3" s="501"/>
      <c r="E3" s="501"/>
      <c r="F3" s="501"/>
      <c r="G3" s="501"/>
      <c r="H3" s="501"/>
      <c r="I3" s="501"/>
      <c r="J3" s="501"/>
      <c r="K3" s="501"/>
      <c r="L3" s="501"/>
      <c r="M3" s="501"/>
      <c r="N3" s="501"/>
      <c r="O3" s="501"/>
    </row>
    <row r="4" spans="1:16" s="30" customFormat="1" ht="63" customHeight="1" x14ac:dyDescent="0.2">
      <c r="A4" s="502" t="s">
        <v>0</v>
      </c>
      <c r="B4" s="503" t="s">
        <v>113</v>
      </c>
      <c r="C4" s="504" t="s">
        <v>133</v>
      </c>
      <c r="D4" s="504"/>
      <c r="E4" s="504" t="s">
        <v>134</v>
      </c>
      <c r="F4" s="504"/>
      <c r="G4" s="505" t="s">
        <v>135</v>
      </c>
      <c r="H4" s="505"/>
      <c r="I4" s="506" t="s">
        <v>136</v>
      </c>
      <c r="J4" s="506"/>
      <c r="K4" s="503" t="s">
        <v>118</v>
      </c>
      <c r="L4" s="503"/>
      <c r="M4" s="500" t="s">
        <v>119</v>
      </c>
      <c r="N4" s="500"/>
      <c r="O4" s="167" t="s">
        <v>120</v>
      </c>
      <c r="P4" s="177"/>
    </row>
    <row r="5" spans="1:16" s="180" customFormat="1" ht="21.75" customHeight="1" x14ac:dyDescent="0.2">
      <c r="A5" s="502"/>
      <c r="B5" s="503"/>
      <c r="C5" s="178" t="s">
        <v>137</v>
      </c>
      <c r="D5" s="178" t="s">
        <v>138</v>
      </c>
      <c r="E5" s="178" t="s">
        <v>137</v>
      </c>
      <c r="F5" s="178" t="s">
        <v>138</v>
      </c>
      <c r="G5" s="178" t="s">
        <v>137</v>
      </c>
      <c r="H5" s="178" t="s">
        <v>138</v>
      </c>
      <c r="I5" s="178" t="s">
        <v>137</v>
      </c>
      <c r="J5" s="178" t="s">
        <v>138</v>
      </c>
      <c r="K5" s="178" t="s">
        <v>137</v>
      </c>
      <c r="L5" s="178" t="s">
        <v>138</v>
      </c>
      <c r="M5" s="178" t="s">
        <v>137</v>
      </c>
      <c r="N5" s="178" t="s">
        <v>138</v>
      </c>
      <c r="O5" s="171" t="s">
        <v>123</v>
      </c>
      <c r="P5" s="179"/>
    </row>
    <row r="6" spans="1:16" ht="25.5" x14ac:dyDescent="0.2">
      <c r="A6" s="39">
        <v>560002</v>
      </c>
      <c r="B6" s="40" t="s">
        <v>56</v>
      </c>
      <c r="C6" s="41">
        <v>1929</v>
      </c>
      <c r="D6" s="41">
        <v>0</v>
      </c>
      <c r="E6" s="85">
        <v>3967</v>
      </c>
      <c r="F6" s="85">
        <v>0</v>
      </c>
      <c r="G6" s="86">
        <v>0.48630000000000001</v>
      </c>
      <c r="H6" s="86">
        <v>0</v>
      </c>
      <c r="I6" s="44">
        <v>3.29</v>
      </c>
      <c r="J6" s="44">
        <v>0</v>
      </c>
      <c r="K6" s="45">
        <v>3.29</v>
      </c>
      <c r="L6" s="45">
        <v>0</v>
      </c>
      <c r="M6" s="87"/>
      <c r="N6" s="88"/>
      <c r="O6" s="89">
        <v>3.29</v>
      </c>
    </row>
    <row r="7" spans="1:16" ht="25.5" x14ac:dyDescent="0.2">
      <c r="A7" s="39">
        <v>560014</v>
      </c>
      <c r="B7" s="40" t="s">
        <v>67</v>
      </c>
      <c r="C7" s="41">
        <v>464</v>
      </c>
      <c r="D7" s="41">
        <v>0</v>
      </c>
      <c r="E7" s="85">
        <v>891</v>
      </c>
      <c r="F7" s="85">
        <v>0</v>
      </c>
      <c r="G7" s="86">
        <v>0.52080000000000004</v>
      </c>
      <c r="H7" s="86">
        <v>0</v>
      </c>
      <c r="I7" s="44">
        <v>3.52</v>
      </c>
      <c r="J7" s="44">
        <v>0</v>
      </c>
      <c r="K7" s="45">
        <v>3.38</v>
      </c>
      <c r="L7" s="45">
        <v>0</v>
      </c>
      <c r="M7" s="87"/>
      <c r="N7" s="88"/>
      <c r="O7" s="89">
        <v>3.38</v>
      </c>
    </row>
    <row r="8" spans="1:16" x14ac:dyDescent="0.2">
      <c r="A8" s="39">
        <v>560017</v>
      </c>
      <c r="B8" s="40" t="s">
        <v>68</v>
      </c>
      <c r="C8" s="41">
        <v>14756</v>
      </c>
      <c r="D8" s="41">
        <v>0</v>
      </c>
      <c r="E8" s="85">
        <v>18520</v>
      </c>
      <c r="F8" s="85">
        <v>0</v>
      </c>
      <c r="G8" s="86">
        <v>0.79679999999999995</v>
      </c>
      <c r="H8" s="86">
        <v>0</v>
      </c>
      <c r="I8" s="44">
        <v>5</v>
      </c>
      <c r="J8" s="44">
        <v>0</v>
      </c>
      <c r="K8" s="45">
        <v>5</v>
      </c>
      <c r="L8" s="45">
        <v>0</v>
      </c>
      <c r="M8" s="87"/>
      <c r="N8" s="88"/>
      <c r="O8" s="89">
        <v>5</v>
      </c>
    </row>
    <row r="9" spans="1:16" x14ac:dyDescent="0.2">
      <c r="A9" s="39">
        <v>560019</v>
      </c>
      <c r="B9" s="40" t="s">
        <v>69</v>
      </c>
      <c r="C9" s="41">
        <v>15486</v>
      </c>
      <c r="D9" s="41">
        <v>1503</v>
      </c>
      <c r="E9" s="85">
        <v>21273</v>
      </c>
      <c r="F9" s="85">
        <v>2308</v>
      </c>
      <c r="G9" s="86">
        <v>0.72799999999999998</v>
      </c>
      <c r="H9" s="86">
        <v>0.6512</v>
      </c>
      <c r="I9" s="44">
        <v>4.95</v>
      </c>
      <c r="J9" s="44">
        <v>4.45</v>
      </c>
      <c r="K9" s="45">
        <v>4.75</v>
      </c>
      <c r="L9" s="45">
        <v>0.18</v>
      </c>
      <c r="M9" s="90"/>
      <c r="N9" s="88"/>
      <c r="O9" s="89">
        <v>4.93</v>
      </c>
    </row>
    <row r="10" spans="1:16" x14ac:dyDescent="0.2">
      <c r="A10" s="39">
        <v>560021</v>
      </c>
      <c r="B10" s="40" t="s">
        <v>70</v>
      </c>
      <c r="C10" s="41">
        <v>10165</v>
      </c>
      <c r="D10" s="41">
        <v>43689</v>
      </c>
      <c r="E10" s="85">
        <v>13589</v>
      </c>
      <c r="F10" s="85">
        <v>64671</v>
      </c>
      <c r="G10" s="86">
        <v>0.748</v>
      </c>
      <c r="H10" s="86">
        <v>0.67559999999999998</v>
      </c>
      <c r="I10" s="44">
        <v>5</v>
      </c>
      <c r="J10" s="44">
        <v>4.62</v>
      </c>
      <c r="K10" s="45">
        <v>2.95</v>
      </c>
      <c r="L10" s="45">
        <v>1.89</v>
      </c>
      <c r="M10" s="90"/>
      <c r="N10" s="88"/>
      <c r="O10" s="89">
        <v>4.84</v>
      </c>
    </row>
    <row r="11" spans="1:16" x14ac:dyDescent="0.2">
      <c r="A11" s="39">
        <v>560022</v>
      </c>
      <c r="B11" s="40" t="s">
        <v>71</v>
      </c>
      <c r="C11" s="41">
        <v>11936</v>
      </c>
      <c r="D11" s="41">
        <v>29347</v>
      </c>
      <c r="E11" s="85">
        <v>16183</v>
      </c>
      <c r="F11" s="85">
        <v>40766</v>
      </c>
      <c r="G11" s="86">
        <v>0.73760000000000003</v>
      </c>
      <c r="H11" s="86">
        <v>0.71989999999999998</v>
      </c>
      <c r="I11" s="44">
        <v>5</v>
      </c>
      <c r="J11" s="44">
        <v>4.93</v>
      </c>
      <c r="K11" s="45">
        <v>3.7</v>
      </c>
      <c r="L11" s="45">
        <v>1.28</v>
      </c>
      <c r="M11" s="91"/>
      <c r="N11" s="88"/>
      <c r="O11" s="89">
        <v>4.9800000000000004</v>
      </c>
    </row>
    <row r="12" spans="1:16" x14ac:dyDescent="0.2">
      <c r="A12" s="39">
        <v>560024</v>
      </c>
      <c r="B12" s="40" t="s">
        <v>72</v>
      </c>
      <c r="C12" s="41">
        <v>185</v>
      </c>
      <c r="D12" s="41">
        <v>57853</v>
      </c>
      <c r="E12" s="85">
        <v>481</v>
      </c>
      <c r="F12" s="85">
        <v>88995</v>
      </c>
      <c r="G12" s="86">
        <v>0.3846</v>
      </c>
      <c r="H12" s="86">
        <v>0.65010000000000001</v>
      </c>
      <c r="I12" s="44">
        <v>2.59</v>
      </c>
      <c r="J12" s="44">
        <v>4.4400000000000004</v>
      </c>
      <c r="K12" s="45">
        <v>0.13</v>
      </c>
      <c r="L12" s="45">
        <v>4.22</v>
      </c>
      <c r="M12" s="90"/>
      <c r="N12" s="88"/>
      <c r="O12" s="89">
        <v>4.3499999999999996</v>
      </c>
    </row>
    <row r="13" spans="1:16" ht="25.5" x14ac:dyDescent="0.2">
      <c r="A13" s="39">
        <v>560026</v>
      </c>
      <c r="B13" s="40" t="s">
        <v>73</v>
      </c>
      <c r="C13" s="41">
        <v>14928</v>
      </c>
      <c r="D13" s="41">
        <v>20156</v>
      </c>
      <c r="E13" s="85">
        <v>22615</v>
      </c>
      <c r="F13" s="85">
        <v>36671</v>
      </c>
      <c r="G13" s="86">
        <v>0.66010000000000002</v>
      </c>
      <c r="H13" s="86">
        <v>0.54959999999999998</v>
      </c>
      <c r="I13" s="44">
        <v>4.4800000000000004</v>
      </c>
      <c r="J13" s="44">
        <v>3.74</v>
      </c>
      <c r="K13" s="45">
        <v>3.72</v>
      </c>
      <c r="L13" s="45">
        <v>0.64</v>
      </c>
      <c r="M13" s="90"/>
      <c r="N13" s="88"/>
      <c r="O13" s="89">
        <v>4.3600000000000003</v>
      </c>
    </row>
    <row r="14" spans="1:16" x14ac:dyDescent="0.2">
      <c r="A14" s="39">
        <v>560032</v>
      </c>
      <c r="B14" s="40" t="s">
        <v>75</v>
      </c>
      <c r="C14" s="41">
        <v>1552</v>
      </c>
      <c r="D14" s="41">
        <v>0</v>
      </c>
      <c r="E14" s="85">
        <v>5193</v>
      </c>
      <c r="F14" s="85">
        <v>0</v>
      </c>
      <c r="G14" s="86">
        <v>0.2989</v>
      </c>
      <c r="H14" s="86">
        <v>0</v>
      </c>
      <c r="I14" s="44">
        <v>2</v>
      </c>
      <c r="J14" s="44">
        <v>0</v>
      </c>
      <c r="K14" s="45">
        <v>2</v>
      </c>
      <c r="L14" s="45">
        <v>0</v>
      </c>
      <c r="M14" s="90"/>
      <c r="N14" s="88"/>
      <c r="O14" s="89">
        <v>2</v>
      </c>
    </row>
    <row r="15" spans="1:16" x14ac:dyDescent="0.2">
      <c r="A15" s="39">
        <v>560033</v>
      </c>
      <c r="B15" s="40" t="s">
        <v>76</v>
      </c>
      <c r="C15" s="41">
        <v>7145</v>
      </c>
      <c r="D15" s="41">
        <v>0</v>
      </c>
      <c r="E15" s="85">
        <v>9391</v>
      </c>
      <c r="F15" s="85">
        <v>0</v>
      </c>
      <c r="G15" s="86">
        <v>0.76080000000000003</v>
      </c>
      <c r="H15" s="86">
        <v>0</v>
      </c>
      <c r="I15" s="44">
        <v>5</v>
      </c>
      <c r="J15" s="44">
        <v>0</v>
      </c>
      <c r="K15" s="45">
        <v>5</v>
      </c>
      <c r="L15" s="45">
        <v>0</v>
      </c>
      <c r="M15" s="90"/>
      <c r="N15" s="88"/>
      <c r="O15" s="89">
        <v>5</v>
      </c>
    </row>
    <row r="16" spans="1:16" x14ac:dyDescent="0.2">
      <c r="A16" s="39">
        <v>560034</v>
      </c>
      <c r="B16" s="40" t="s">
        <v>77</v>
      </c>
      <c r="C16" s="41">
        <v>6455</v>
      </c>
      <c r="D16" s="41">
        <v>0</v>
      </c>
      <c r="E16" s="85">
        <v>9527</v>
      </c>
      <c r="F16" s="85">
        <v>0</v>
      </c>
      <c r="G16" s="86">
        <v>0.67749999999999999</v>
      </c>
      <c r="H16" s="86">
        <v>0</v>
      </c>
      <c r="I16" s="44">
        <v>4.5999999999999996</v>
      </c>
      <c r="J16" s="44">
        <v>0</v>
      </c>
      <c r="K16" s="45">
        <v>4.5999999999999996</v>
      </c>
      <c r="L16" s="45">
        <v>0</v>
      </c>
      <c r="M16" s="91"/>
      <c r="N16" s="88"/>
      <c r="O16" s="89">
        <v>4.5999999999999996</v>
      </c>
    </row>
    <row r="17" spans="1:15" x14ac:dyDescent="0.2">
      <c r="A17" s="39">
        <v>560035</v>
      </c>
      <c r="B17" s="40" t="s">
        <v>78</v>
      </c>
      <c r="C17" s="41">
        <v>0</v>
      </c>
      <c r="D17" s="41">
        <v>24348</v>
      </c>
      <c r="E17" s="85">
        <v>0</v>
      </c>
      <c r="F17" s="85">
        <v>41390</v>
      </c>
      <c r="G17" s="86">
        <v>0</v>
      </c>
      <c r="H17" s="86">
        <v>0.58830000000000005</v>
      </c>
      <c r="I17" s="44">
        <v>0</v>
      </c>
      <c r="J17" s="44">
        <v>4.01</v>
      </c>
      <c r="K17" s="45">
        <v>0</v>
      </c>
      <c r="L17" s="45">
        <v>3.77</v>
      </c>
      <c r="M17" s="90"/>
      <c r="N17" s="88"/>
      <c r="O17" s="89">
        <v>3.77</v>
      </c>
    </row>
    <row r="18" spans="1:15" x14ac:dyDescent="0.2">
      <c r="A18" s="39">
        <v>560036</v>
      </c>
      <c r="B18" s="40" t="s">
        <v>74</v>
      </c>
      <c r="C18" s="41">
        <v>8588</v>
      </c>
      <c r="D18" s="41">
        <v>10372</v>
      </c>
      <c r="E18" s="85">
        <v>11900</v>
      </c>
      <c r="F18" s="85">
        <v>17705</v>
      </c>
      <c r="G18" s="86">
        <v>0.72170000000000001</v>
      </c>
      <c r="H18" s="86">
        <v>0.58579999999999999</v>
      </c>
      <c r="I18" s="44">
        <v>4.9000000000000004</v>
      </c>
      <c r="J18" s="44">
        <v>3.99</v>
      </c>
      <c r="K18" s="45">
        <v>3.97</v>
      </c>
      <c r="L18" s="45">
        <v>0.76</v>
      </c>
      <c r="M18" s="91"/>
      <c r="N18" s="88"/>
      <c r="O18" s="89">
        <v>4.7300000000000004</v>
      </c>
    </row>
    <row r="19" spans="1:15" x14ac:dyDescent="0.2">
      <c r="A19" s="39">
        <v>560041</v>
      </c>
      <c r="B19" s="40" t="s">
        <v>79</v>
      </c>
      <c r="C19" s="41">
        <v>0</v>
      </c>
      <c r="D19" s="41">
        <v>16903</v>
      </c>
      <c r="E19" s="85">
        <v>0</v>
      </c>
      <c r="F19" s="85">
        <v>29209</v>
      </c>
      <c r="G19" s="86">
        <v>0</v>
      </c>
      <c r="H19" s="86">
        <v>0.57869999999999999</v>
      </c>
      <c r="I19" s="44">
        <v>0</v>
      </c>
      <c r="J19" s="44">
        <v>3.94</v>
      </c>
      <c r="K19" s="45">
        <v>0</v>
      </c>
      <c r="L19" s="45">
        <v>3.7</v>
      </c>
      <c r="M19" s="90"/>
      <c r="N19" s="88"/>
      <c r="O19" s="89">
        <v>3.7</v>
      </c>
    </row>
    <row r="20" spans="1:15" x14ac:dyDescent="0.2">
      <c r="A20" s="39">
        <v>560043</v>
      </c>
      <c r="B20" s="40" t="s">
        <v>3</v>
      </c>
      <c r="C20" s="41">
        <v>2155</v>
      </c>
      <c r="D20" s="41">
        <v>2810</v>
      </c>
      <c r="E20" s="85">
        <v>5277</v>
      </c>
      <c r="F20" s="85">
        <v>7620</v>
      </c>
      <c r="G20" s="86">
        <v>0.40839999999999999</v>
      </c>
      <c r="H20" s="86">
        <v>0.36880000000000002</v>
      </c>
      <c r="I20" s="44">
        <v>2.75</v>
      </c>
      <c r="J20" s="44">
        <v>2.4700000000000002</v>
      </c>
      <c r="K20" s="45">
        <v>2.2000000000000002</v>
      </c>
      <c r="L20" s="45">
        <v>0.49</v>
      </c>
      <c r="M20" s="90"/>
      <c r="N20" s="88"/>
      <c r="O20" s="89">
        <v>2.69</v>
      </c>
    </row>
    <row r="21" spans="1:15" x14ac:dyDescent="0.2">
      <c r="A21" s="39">
        <v>560045</v>
      </c>
      <c r="B21" s="40" t="s">
        <v>4</v>
      </c>
      <c r="C21" s="41">
        <v>2885</v>
      </c>
      <c r="D21" s="41">
        <v>6049</v>
      </c>
      <c r="E21" s="85">
        <v>4822</v>
      </c>
      <c r="F21" s="85">
        <v>9241</v>
      </c>
      <c r="G21" s="86">
        <v>0.59830000000000005</v>
      </c>
      <c r="H21" s="86">
        <v>0.65459999999999996</v>
      </c>
      <c r="I21" s="44">
        <v>4.0599999999999996</v>
      </c>
      <c r="J21" s="44">
        <v>4.47</v>
      </c>
      <c r="K21" s="45">
        <v>3.13</v>
      </c>
      <c r="L21" s="45">
        <v>1.03</v>
      </c>
      <c r="M21" s="90"/>
      <c r="N21" s="88"/>
      <c r="O21" s="89">
        <v>4.16</v>
      </c>
    </row>
    <row r="22" spans="1:15" x14ac:dyDescent="0.2">
      <c r="A22" s="39">
        <v>560047</v>
      </c>
      <c r="B22" s="40" t="s">
        <v>5</v>
      </c>
      <c r="C22" s="41">
        <v>3916</v>
      </c>
      <c r="D22" s="41">
        <v>6694</v>
      </c>
      <c r="E22" s="85">
        <v>7308</v>
      </c>
      <c r="F22" s="85">
        <v>12479</v>
      </c>
      <c r="G22" s="86">
        <v>0.53590000000000004</v>
      </c>
      <c r="H22" s="86">
        <v>0.53639999999999999</v>
      </c>
      <c r="I22" s="44">
        <v>3.63</v>
      </c>
      <c r="J22" s="44">
        <v>3.64</v>
      </c>
      <c r="K22" s="45">
        <v>2.83</v>
      </c>
      <c r="L22" s="45">
        <v>0.8</v>
      </c>
      <c r="M22" s="87"/>
      <c r="N22" s="88"/>
      <c r="O22" s="89">
        <v>3.63</v>
      </c>
    </row>
    <row r="23" spans="1:15" x14ac:dyDescent="0.2">
      <c r="A23" s="39">
        <v>560052</v>
      </c>
      <c r="B23" s="40" t="s">
        <v>8</v>
      </c>
      <c r="C23" s="41">
        <v>2976</v>
      </c>
      <c r="D23" s="41">
        <v>3356</v>
      </c>
      <c r="E23" s="85">
        <v>4441</v>
      </c>
      <c r="F23" s="85">
        <v>7266</v>
      </c>
      <c r="G23" s="86">
        <v>0.67010000000000003</v>
      </c>
      <c r="H23" s="86">
        <v>0.46189999999999998</v>
      </c>
      <c r="I23" s="44">
        <v>4.55</v>
      </c>
      <c r="J23" s="44">
        <v>3.12</v>
      </c>
      <c r="K23" s="45">
        <v>3.46</v>
      </c>
      <c r="L23" s="45">
        <v>0.75</v>
      </c>
      <c r="M23" s="87"/>
      <c r="N23" s="88"/>
      <c r="O23" s="89">
        <v>4.21</v>
      </c>
    </row>
    <row r="24" spans="1:15" x14ac:dyDescent="0.2">
      <c r="A24" s="39">
        <v>560053</v>
      </c>
      <c r="B24" s="40" t="s">
        <v>9</v>
      </c>
      <c r="C24" s="41">
        <v>2805</v>
      </c>
      <c r="D24" s="41">
        <v>2816</v>
      </c>
      <c r="E24" s="85">
        <v>3979</v>
      </c>
      <c r="F24" s="85">
        <v>5552</v>
      </c>
      <c r="G24" s="86">
        <v>0.70499999999999996</v>
      </c>
      <c r="H24" s="86">
        <v>0.50719999999999998</v>
      </c>
      <c r="I24" s="44">
        <v>4.79</v>
      </c>
      <c r="J24" s="44">
        <v>3.44</v>
      </c>
      <c r="K24" s="45">
        <v>3.74</v>
      </c>
      <c r="L24" s="45">
        <v>0.76</v>
      </c>
      <c r="M24" s="87"/>
      <c r="N24" s="88"/>
      <c r="O24" s="89">
        <v>4.5</v>
      </c>
    </row>
    <row r="25" spans="1:15" x14ac:dyDescent="0.2">
      <c r="A25" s="39">
        <v>560054</v>
      </c>
      <c r="B25" s="40" t="s">
        <v>10</v>
      </c>
      <c r="C25" s="41">
        <v>2129</v>
      </c>
      <c r="D25" s="41">
        <v>2803</v>
      </c>
      <c r="E25" s="85">
        <v>3993</v>
      </c>
      <c r="F25" s="85">
        <v>6484</v>
      </c>
      <c r="G25" s="86">
        <v>0.53320000000000001</v>
      </c>
      <c r="H25" s="86">
        <v>0.43230000000000002</v>
      </c>
      <c r="I25" s="44">
        <v>3.61</v>
      </c>
      <c r="J25" s="44">
        <v>2.92</v>
      </c>
      <c r="K25" s="45">
        <v>2.71</v>
      </c>
      <c r="L25" s="45">
        <v>0.73</v>
      </c>
      <c r="M25" s="87"/>
      <c r="N25" s="88"/>
      <c r="O25" s="89">
        <v>3.44</v>
      </c>
    </row>
    <row r="26" spans="1:15" x14ac:dyDescent="0.2">
      <c r="A26" s="39">
        <v>560055</v>
      </c>
      <c r="B26" s="40" t="s">
        <v>11</v>
      </c>
      <c r="C26" s="41">
        <v>1528</v>
      </c>
      <c r="D26" s="41">
        <v>1679</v>
      </c>
      <c r="E26" s="85">
        <v>2887</v>
      </c>
      <c r="F26" s="85">
        <v>4247</v>
      </c>
      <c r="G26" s="86">
        <v>0.52929999999999999</v>
      </c>
      <c r="H26" s="86">
        <v>0.39529999999999998</v>
      </c>
      <c r="I26" s="44">
        <v>3.58</v>
      </c>
      <c r="J26" s="44">
        <v>2.66</v>
      </c>
      <c r="K26" s="45">
        <v>2.9</v>
      </c>
      <c r="L26" s="45">
        <v>0.51</v>
      </c>
      <c r="M26" s="87"/>
      <c r="N26" s="88"/>
      <c r="O26" s="89">
        <v>3.41</v>
      </c>
    </row>
    <row r="27" spans="1:15" x14ac:dyDescent="0.2">
      <c r="A27" s="39">
        <v>560056</v>
      </c>
      <c r="B27" s="40" t="s">
        <v>12</v>
      </c>
      <c r="C27" s="41">
        <v>2270</v>
      </c>
      <c r="D27" s="41">
        <v>2078</v>
      </c>
      <c r="E27" s="85">
        <v>3935</v>
      </c>
      <c r="F27" s="85">
        <v>4349</v>
      </c>
      <c r="G27" s="86">
        <v>0.57689999999999997</v>
      </c>
      <c r="H27" s="86">
        <v>0.4778</v>
      </c>
      <c r="I27" s="44">
        <v>3.91</v>
      </c>
      <c r="J27" s="44">
        <v>3.23</v>
      </c>
      <c r="K27" s="45">
        <v>3.21</v>
      </c>
      <c r="L27" s="45">
        <v>0.57999999999999996</v>
      </c>
      <c r="M27" s="87"/>
      <c r="N27" s="88"/>
      <c r="O27" s="89">
        <v>3.79</v>
      </c>
    </row>
    <row r="28" spans="1:15" x14ac:dyDescent="0.2">
      <c r="A28" s="39">
        <v>560057</v>
      </c>
      <c r="B28" s="40" t="s">
        <v>13</v>
      </c>
      <c r="C28" s="41">
        <v>2213</v>
      </c>
      <c r="D28" s="41">
        <v>3363</v>
      </c>
      <c r="E28" s="85">
        <v>3166</v>
      </c>
      <c r="F28" s="85">
        <v>5028</v>
      </c>
      <c r="G28" s="86">
        <v>0.69899999999999995</v>
      </c>
      <c r="H28" s="86">
        <v>0.66890000000000005</v>
      </c>
      <c r="I28" s="44">
        <v>4.75</v>
      </c>
      <c r="J28" s="44">
        <v>4.57</v>
      </c>
      <c r="K28" s="45">
        <v>3.75</v>
      </c>
      <c r="L28" s="45">
        <v>0.96</v>
      </c>
      <c r="M28" s="87"/>
      <c r="N28" s="88"/>
      <c r="O28" s="89">
        <v>4.71</v>
      </c>
    </row>
    <row r="29" spans="1:15" x14ac:dyDescent="0.2">
      <c r="A29" s="39">
        <v>560058</v>
      </c>
      <c r="B29" s="40" t="s">
        <v>14</v>
      </c>
      <c r="C29" s="41">
        <v>4769</v>
      </c>
      <c r="D29" s="41">
        <v>6546</v>
      </c>
      <c r="E29" s="85">
        <v>8378</v>
      </c>
      <c r="F29" s="85">
        <v>13409</v>
      </c>
      <c r="G29" s="86">
        <v>0.56920000000000004</v>
      </c>
      <c r="H29" s="86">
        <v>0.48820000000000002</v>
      </c>
      <c r="I29" s="44">
        <v>3.86</v>
      </c>
      <c r="J29" s="44">
        <v>3.31</v>
      </c>
      <c r="K29" s="45">
        <v>3.01</v>
      </c>
      <c r="L29" s="45">
        <v>0.73</v>
      </c>
      <c r="M29" s="87"/>
      <c r="N29" s="88"/>
      <c r="O29" s="89">
        <v>3.74</v>
      </c>
    </row>
    <row r="30" spans="1:15" x14ac:dyDescent="0.2">
      <c r="A30" s="39">
        <v>560059</v>
      </c>
      <c r="B30" s="40" t="s">
        <v>15</v>
      </c>
      <c r="C30" s="41">
        <v>1727</v>
      </c>
      <c r="D30" s="41">
        <v>2544</v>
      </c>
      <c r="E30" s="85">
        <v>2683</v>
      </c>
      <c r="F30" s="85">
        <v>4050</v>
      </c>
      <c r="G30" s="86">
        <v>0.64370000000000005</v>
      </c>
      <c r="H30" s="86">
        <v>0.62809999999999999</v>
      </c>
      <c r="I30" s="44">
        <v>4.37</v>
      </c>
      <c r="J30" s="44">
        <v>4.28</v>
      </c>
      <c r="K30" s="45">
        <v>3.5</v>
      </c>
      <c r="L30" s="45">
        <v>0.86</v>
      </c>
      <c r="M30" s="87"/>
      <c r="N30" s="88"/>
      <c r="O30" s="89">
        <v>4.3600000000000003</v>
      </c>
    </row>
    <row r="31" spans="1:15" x14ac:dyDescent="0.2">
      <c r="A31" s="39">
        <v>560060</v>
      </c>
      <c r="B31" s="40" t="s">
        <v>16</v>
      </c>
      <c r="C31" s="41">
        <v>1798</v>
      </c>
      <c r="D31" s="41">
        <v>1936</v>
      </c>
      <c r="E31" s="85">
        <v>3026</v>
      </c>
      <c r="F31" s="85">
        <v>5384</v>
      </c>
      <c r="G31" s="86">
        <v>0.59419999999999995</v>
      </c>
      <c r="H31" s="86">
        <v>0.35959999999999998</v>
      </c>
      <c r="I31" s="44">
        <v>4.03</v>
      </c>
      <c r="J31" s="44">
        <v>2.41</v>
      </c>
      <c r="K31" s="45">
        <v>3.1</v>
      </c>
      <c r="L31" s="45">
        <v>0.55000000000000004</v>
      </c>
      <c r="M31" s="87"/>
      <c r="N31" s="88"/>
      <c r="O31" s="89">
        <v>3.65</v>
      </c>
    </row>
    <row r="32" spans="1:15" x14ac:dyDescent="0.2">
      <c r="A32" s="39">
        <v>560061</v>
      </c>
      <c r="B32" s="40" t="s">
        <v>17</v>
      </c>
      <c r="C32" s="41">
        <v>1751</v>
      </c>
      <c r="D32" s="41">
        <v>3508</v>
      </c>
      <c r="E32" s="85">
        <v>4334</v>
      </c>
      <c r="F32" s="85">
        <v>6792</v>
      </c>
      <c r="G32" s="86">
        <v>0.40400000000000003</v>
      </c>
      <c r="H32" s="86">
        <v>0.51649999999999996</v>
      </c>
      <c r="I32" s="44">
        <v>2.72</v>
      </c>
      <c r="J32" s="44">
        <v>3.5</v>
      </c>
      <c r="K32" s="45">
        <v>2.12</v>
      </c>
      <c r="L32" s="45">
        <v>0.77</v>
      </c>
      <c r="M32" s="87"/>
      <c r="N32" s="88"/>
      <c r="O32" s="89">
        <v>2.89</v>
      </c>
    </row>
    <row r="33" spans="1:15" x14ac:dyDescent="0.2">
      <c r="A33" s="39">
        <v>560062</v>
      </c>
      <c r="B33" s="40" t="s">
        <v>18</v>
      </c>
      <c r="C33" s="41">
        <v>1844</v>
      </c>
      <c r="D33" s="41">
        <v>1616</v>
      </c>
      <c r="E33" s="85">
        <v>3291</v>
      </c>
      <c r="F33" s="85">
        <v>3429</v>
      </c>
      <c r="G33" s="86">
        <v>0.56030000000000002</v>
      </c>
      <c r="H33" s="86">
        <v>0.4713</v>
      </c>
      <c r="I33" s="44">
        <v>3.8</v>
      </c>
      <c r="J33" s="44">
        <v>3.19</v>
      </c>
      <c r="K33" s="45">
        <v>3.04</v>
      </c>
      <c r="L33" s="45">
        <v>0.64</v>
      </c>
      <c r="M33" s="87"/>
      <c r="N33" s="88"/>
      <c r="O33" s="89">
        <v>3.68</v>
      </c>
    </row>
    <row r="34" spans="1:15" x14ac:dyDescent="0.2">
      <c r="A34" s="39">
        <v>560063</v>
      </c>
      <c r="B34" s="40" t="s">
        <v>19</v>
      </c>
      <c r="C34" s="41">
        <v>2129</v>
      </c>
      <c r="D34" s="41">
        <v>1676</v>
      </c>
      <c r="E34" s="85">
        <v>3456</v>
      </c>
      <c r="F34" s="85">
        <v>5478</v>
      </c>
      <c r="G34" s="86">
        <v>0.61599999999999999</v>
      </c>
      <c r="H34" s="86">
        <v>0.30599999999999999</v>
      </c>
      <c r="I34" s="44">
        <v>4.18</v>
      </c>
      <c r="J34" s="44">
        <v>2.0299999999999998</v>
      </c>
      <c r="K34" s="45">
        <v>3.22</v>
      </c>
      <c r="L34" s="45">
        <v>0.47</v>
      </c>
      <c r="M34" s="87"/>
      <c r="N34" s="88"/>
      <c r="O34" s="89">
        <v>3.69</v>
      </c>
    </row>
    <row r="35" spans="1:15" x14ac:dyDescent="0.2">
      <c r="A35" s="39">
        <v>560064</v>
      </c>
      <c r="B35" s="40" t="s">
        <v>80</v>
      </c>
      <c r="C35" s="41">
        <v>5017</v>
      </c>
      <c r="D35" s="41">
        <v>8194</v>
      </c>
      <c r="E35" s="85">
        <v>7813</v>
      </c>
      <c r="F35" s="85">
        <v>14288</v>
      </c>
      <c r="G35" s="86">
        <v>0.6421</v>
      </c>
      <c r="H35" s="86">
        <v>0.57350000000000001</v>
      </c>
      <c r="I35" s="44">
        <v>4.3600000000000003</v>
      </c>
      <c r="J35" s="44">
        <v>3.9</v>
      </c>
      <c r="K35" s="45">
        <v>3.36</v>
      </c>
      <c r="L35" s="45">
        <v>0.9</v>
      </c>
      <c r="M35" s="87"/>
      <c r="N35" s="88"/>
      <c r="O35" s="89">
        <v>4.26</v>
      </c>
    </row>
    <row r="36" spans="1:15" x14ac:dyDescent="0.2">
      <c r="A36" s="39">
        <v>560065</v>
      </c>
      <c r="B36" s="40" t="s">
        <v>20</v>
      </c>
      <c r="C36" s="41">
        <v>2443</v>
      </c>
      <c r="D36" s="41">
        <v>1951</v>
      </c>
      <c r="E36" s="85">
        <v>3321</v>
      </c>
      <c r="F36" s="85">
        <v>4380</v>
      </c>
      <c r="G36" s="86">
        <v>0.73560000000000003</v>
      </c>
      <c r="H36" s="86">
        <v>0.44540000000000002</v>
      </c>
      <c r="I36" s="44">
        <v>5</v>
      </c>
      <c r="J36" s="44">
        <v>3.01</v>
      </c>
      <c r="K36" s="45">
        <v>4.05</v>
      </c>
      <c r="L36" s="45">
        <v>0.56999999999999995</v>
      </c>
      <c r="M36" s="87"/>
      <c r="N36" s="88"/>
      <c r="O36" s="89">
        <v>4.62</v>
      </c>
    </row>
    <row r="37" spans="1:15" x14ac:dyDescent="0.2">
      <c r="A37" s="39">
        <v>560066</v>
      </c>
      <c r="B37" s="40" t="s">
        <v>21</v>
      </c>
      <c r="C37" s="41">
        <v>1218</v>
      </c>
      <c r="D37" s="41">
        <v>1720</v>
      </c>
      <c r="E37" s="85">
        <v>2218</v>
      </c>
      <c r="F37" s="85">
        <v>3168</v>
      </c>
      <c r="G37" s="86">
        <v>0.54910000000000003</v>
      </c>
      <c r="H37" s="86">
        <v>0.54290000000000005</v>
      </c>
      <c r="I37" s="44">
        <v>3.72</v>
      </c>
      <c r="J37" s="44">
        <v>3.69</v>
      </c>
      <c r="K37" s="45">
        <v>2.98</v>
      </c>
      <c r="L37" s="45">
        <v>0.74</v>
      </c>
      <c r="M37" s="87"/>
      <c r="N37" s="88"/>
      <c r="O37" s="89">
        <v>3.72</v>
      </c>
    </row>
    <row r="38" spans="1:15" x14ac:dyDescent="0.2">
      <c r="A38" s="39">
        <v>560067</v>
      </c>
      <c r="B38" s="40" t="s">
        <v>22</v>
      </c>
      <c r="C38" s="41">
        <v>3098</v>
      </c>
      <c r="D38" s="41">
        <v>5664</v>
      </c>
      <c r="E38" s="85">
        <v>5408</v>
      </c>
      <c r="F38" s="85">
        <v>10588</v>
      </c>
      <c r="G38" s="86">
        <v>0.57289999999999996</v>
      </c>
      <c r="H38" s="86">
        <v>0.53490000000000004</v>
      </c>
      <c r="I38" s="44">
        <v>3.88</v>
      </c>
      <c r="J38" s="44">
        <v>3.63</v>
      </c>
      <c r="K38" s="45">
        <v>2.95</v>
      </c>
      <c r="L38" s="45">
        <v>0.87</v>
      </c>
      <c r="M38" s="87"/>
      <c r="N38" s="88"/>
      <c r="O38" s="89">
        <v>3.82</v>
      </c>
    </row>
    <row r="39" spans="1:15" x14ac:dyDescent="0.2">
      <c r="A39" s="39">
        <v>560068</v>
      </c>
      <c r="B39" s="40" t="s">
        <v>23</v>
      </c>
      <c r="C39" s="41">
        <v>3948</v>
      </c>
      <c r="D39" s="41">
        <v>5102</v>
      </c>
      <c r="E39" s="85">
        <v>6329</v>
      </c>
      <c r="F39" s="85">
        <v>10693</v>
      </c>
      <c r="G39" s="86">
        <v>0.62380000000000002</v>
      </c>
      <c r="H39" s="86">
        <v>0.47710000000000002</v>
      </c>
      <c r="I39" s="44">
        <v>4.2300000000000004</v>
      </c>
      <c r="J39" s="44">
        <v>3.23</v>
      </c>
      <c r="K39" s="45">
        <v>3.26</v>
      </c>
      <c r="L39" s="45">
        <v>0.74</v>
      </c>
      <c r="M39" s="87"/>
      <c r="N39" s="88"/>
      <c r="O39" s="89">
        <v>4</v>
      </c>
    </row>
    <row r="40" spans="1:15" x14ac:dyDescent="0.2">
      <c r="A40" s="39">
        <v>560069</v>
      </c>
      <c r="B40" s="40" t="s">
        <v>24</v>
      </c>
      <c r="C40" s="41">
        <v>2926</v>
      </c>
      <c r="D40" s="41">
        <v>4488</v>
      </c>
      <c r="E40" s="85">
        <v>3906</v>
      </c>
      <c r="F40" s="85">
        <v>6884</v>
      </c>
      <c r="G40" s="86">
        <v>0.74909999999999999</v>
      </c>
      <c r="H40" s="86">
        <v>0.65190000000000003</v>
      </c>
      <c r="I40" s="44">
        <v>5</v>
      </c>
      <c r="J40" s="44">
        <v>4.45</v>
      </c>
      <c r="K40" s="45">
        <v>3.9</v>
      </c>
      <c r="L40" s="45">
        <v>0.98</v>
      </c>
      <c r="M40" s="87"/>
      <c r="N40" s="88"/>
      <c r="O40" s="89">
        <v>4.88</v>
      </c>
    </row>
    <row r="41" spans="1:15" x14ac:dyDescent="0.2">
      <c r="A41" s="39">
        <v>560070</v>
      </c>
      <c r="B41" s="40" t="s">
        <v>25</v>
      </c>
      <c r="C41" s="41">
        <v>10104</v>
      </c>
      <c r="D41" s="41">
        <v>17984</v>
      </c>
      <c r="E41" s="85">
        <v>13845</v>
      </c>
      <c r="F41" s="85">
        <v>32145</v>
      </c>
      <c r="G41" s="86">
        <v>0.7298</v>
      </c>
      <c r="H41" s="86">
        <v>0.5595</v>
      </c>
      <c r="I41" s="44">
        <v>4.96</v>
      </c>
      <c r="J41" s="44">
        <v>3.8</v>
      </c>
      <c r="K41" s="45">
        <v>3.72</v>
      </c>
      <c r="L41" s="45">
        <v>0.95</v>
      </c>
      <c r="M41" s="87"/>
      <c r="N41" s="88"/>
      <c r="O41" s="89">
        <v>4.67</v>
      </c>
    </row>
    <row r="42" spans="1:15" x14ac:dyDescent="0.2">
      <c r="A42" s="39">
        <v>560071</v>
      </c>
      <c r="B42" s="40" t="s">
        <v>26</v>
      </c>
      <c r="C42" s="41">
        <v>2845</v>
      </c>
      <c r="D42" s="41">
        <v>4154</v>
      </c>
      <c r="E42" s="85">
        <v>4487</v>
      </c>
      <c r="F42" s="85">
        <v>9312</v>
      </c>
      <c r="G42" s="86">
        <v>0.6341</v>
      </c>
      <c r="H42" s="86">
        <v>0.4461</v>
      </c>
      <c r="I42" s="44">
        <v>4.3</v>
      </c>
      <c r="J42" s="44">
        <v>3.01</v>
      </c>
      <c r="K42" s="45">
        <v>3.23</v>
      </c>
      <c r="L42" s="45">
        <v>0.75</v>
      </c>
      <c r="M42" s="87"/>
      <c r="N42" s="88"/>
      <c r="O42" s="89">
        <v>3.98</v>
      </c>
    </row>
    <row r="43" spans="1:15" x14ac:dyDescent="0.2">
      <c r="A43" s="39">
        <v>560072</v>
      </c>
      <c r="B43" s="40" t="s">
        <v>27</v>
      </c>
      <c r="C43" s="41">
        <v>3481</v>
      </c>
      <c r="D43" s="41">
        <v>4721</v>
      </c>
      <c r="E43" s="85">
        <v>4862</v>
      </c>
      <c r="F43" s="85">
        <v>7828</v>
      </c>
      <c r="G43" s="86">
        <v>0.71599999999999997</v>
      </c>
      <c r="H43" s="86">
        <v>0.60309999999999997</v>
      </c>
      <c r="I43" s="44">
        <v>4.8600000000000003</v>
      </c>
      <c r="J43" s="44">
        <v>4.1100000000000003</v>
      </c>
      <c r="K43" s="45">
        <v>3.84</v>
      </c>
      <c r="L43" s="45">
        <v>0.86</v>
      </c>
      <c r="M43" s="87"/>
      <c r="N43" s="88"/>
      <c r="O43" s="89">
        <v>4.7</v>
      </c>
    </row>
    <row r="44" spans="1:15" x14ac:dyDescent="0.2">
      <c r="A44" s="39">
        <v>560073</v>
      </c>
      <c r="B44" s="40" t="s">
        <v>28</v>
      </c>
      <c r="C44" s="41">
        <v>2022</v>
      </c>
      <c r="D44" s="41">
        <v>2163</v>
      </c>
      <c r="E44" s="85">
        <v>2745</v>
      </c>
      <c r="F44" s="85">
        <v>3211</v>
      </c>
      <c r="G44" s="86">
        <v>0.73660000000000003</v>
      </c>
      <c r="H44" s="86">
        <v>0.67359999999999998</v>
      </c>
      <c r="I44" s="44">
        <v>5</v>
      </c>
      <c r="J44" s="44">
        <v>4.5999999999999996</v>
      </c>
      <c r="K44" s="45">
        <v>4.1500000000000004</v>
      </c>
      <c r="L44" s="45">
        <v>0.78</v>
      </c>
      <c r="M44" s="87"/>
      <c r="N44" s="88"/>
      <c r="O44" s="89">
        <v>4.93</v>
      </c>
    </row>
    <row r="45" spans="1:15" x14ac:dyDescent="0.2">
      <c r="A45" s="39">
        <v>560074</v>
      </c>
      <c r="B45" s="40" t="s">
        <v>29</v>
      </c>
      <c r="C45" s="41">
        <v>2361</v>
      </c>
      <c r="D45" s="41">
        <v>3943</v>
      </c>
      <c r="E45" s="85">
        <v>4235</v>
      </c>
      <c r="F45" s="85">
        <v>7258</v>
      </c>
      <c r="G45" s="86">
        <v>0.5575</v>
      </c>
      <c r="H45" s="86">
        <v>0.54330000000000001</v>
      </c>
      <c r="I45" s="44">
        <v>3.78</v>
      </c>
      <c r="J45" s="44">
        <v>3.69</v>
      </c>
      <c r="K45" s="45">
        <v>2.87</v>
      </c>
      <c r="L45" s="45">
        <v>0.89</v>
      </c>
      <c r="M45" s="87"/>
      <c r="N45" s="88"/>
      <c r="O45" s="89">
        <v>3.76</v>
      </c>
    </row>
    <row r="46" spans="1:15" x14ac:dyDescent="0.2">
      <c r="A46" s="39">
        <v>560075</v>
      </c>
      <c r="B46" s="40" t="s">
        <v>30</v>
      </c>
      <c r="C46" s="41">
        <v>5062</v>
      </c>
      <c r="D46" s="41">
        <v>9810</v>
      </c>
      <c r="E46" s="85">
        <v>7319</v>
      </c>
      <c r="F46" s="85">
        <v>14320</v>
      </c>
      <c r="G46" s="86">
        <v>0.69159999999999999</v>
      </c>
      <c r="H46" s="86">
        <v>0.68510000000000004</v>
      </c>
      <c r="I46" s="44">
        <v>4.7</v>
      </c>
      <c r="J46" s="44">
        <v>4.68</v>
      </c>
      <c r="K46" s="45">
        <v>3.62</v>
      </c>
      <c r="L46" s="45">
        <v>1.08</v>
      </c>
      <c r="M46" s="87"/>
      <c r="N46" s="88"/>
      <c r="O46" s="89">
        <v>4.7</v>
      </c>
    </row>
    <row r="47" spans="1:15" x14ac:dyDescent="0.2">
      <c r="A47" s="39">
        <v>560076</v>
      </c>
      <c r="B47" s="40" t="s">
        <v>31</v>
      </c>
      <c r="C47" s="41">
        <v>882</v>
      </c>
      <c r="D47" s="41">
        <v>1209</v>
      </c>
      <c r="E47" s="85">
        <v>2248</v>
      </c>
      <c r="F47" s="85">
        <v>3974</v>
      </c>
      <c r="G47" s="86">
        <v>0.39229999999999998</v>
      </c>
      <c r="H47" s="86">
        <v>0.30420000000000003</v>
      </c>
      <c r="I47" s="44">
        <v>2.64</v>
      </c>
      <c r="J47" s="44">
        <v>2.02</v>
      </c>
      <c r="K47" s="45">
        <v>2.09</v>
      </c>
      <c r="L47" s="45">
        <v>0.42</v>
      </c>
      <c r="M47" s="87"/>
      <c r="N47" s="88"/>
      <c r="O47" s="89">
        <v>2.5099999999999998</v>
      </c>
    </row>
    <row r="48" spans="1:15" x14ac:dyDescent="0.2">
      <c r="A48" s="39">
        <v>560077</v>
      </c>
      <c r="B48" s="40" t="s">
        <v>32</v>
      </c>
      <c r="C48" s="41">
        <v>1435</v>
      </c>
      <c r="D48" s="41">
        <v>1528</v>
      </c>
      <c r="E48" s="85">
        <v>2665</v>
      </c>
      <c r="F48" s="85">
        <v>2889</v>
      </c>
      <c r="G48" s="86">
        <v>0.53849999999999998</v>
      </c>
      <c r="H48" s="86">
        <v>0.52890000000000004</v>
      </c>
      <c r="I48" s="44">
        <v>3.65</v>
      </c>
      <c r="J48" s="44">
        <v>3.59</v>
      </c>
      <c r="K48" s="45">
        <v>3.03</v>
      </c>
      <c r="L48" s="45">
        <v>0.61</v>
      </c>
      <c r="M48" s="87"/>
      <c r="N48" s="88"/>
      <c r="O48" s="89">
        <v>3.64</v>
      </c>
    </row>
    <row r="49" spans="1:15" x14ac:dyDescent="0.2">
      <c r="A49" s="39">
        <v>560078</v>
      </c>
      <c r="B49" s="40" t="s">
        <v>33</v>
      </c>
      <c r="C49" s="41">
        <v>3881</v>
      </c>
      <c r="D49" s="41">
        <v>5837</v>
      </c>
      <c r="E49" s="85">
        <v>8368</v>
      </c>
      <c r="F49" s="85">
        <v>17198</v>
      </c>
      <c r="G49" s="86">
        <v>0.46379999999999999</v>
      </c>
      <c r="H49" s="86">
        <v>0.33939999999999998</v>
      </c>
      <c r="I49" s="44">
        <v>3.13</v>
      </c>
      <c r="J49" s="44">
        <v>2.27</v>
      </c>
      <c r="K49" s="45">
        <v>2.35</v>
      </c>
      <c r="L49" s="45">
        <v>0.56999999999999995</v>
      </c>
      <c r="M49" s="87"/>
      <c r="N49" s="88"/>
      <c r="O49" s="89">
        <v>2.92</v>
      </c>
    </row>
    <row r="50" spans="1:15" x14ac:dyDescent="0.2">
      <c r="A50" s="39">
        <v>560079</v>
      </c>
      <c r="B50" s="40" t="s">
        <v>34</v>
      </c>
      <c r="C50" s="41">
        <v>4941</v>
      </c>
      <c r="D50" s="41">
        <v>7610</v>
      </c>
      <c r="E50" s="85">
        <v>8294</v>
      </c>
      <c r="F50" s="85">
        <v>14044</v>
      </c>
      <c r="G50" s="86">
        <v>0.59570000000000001</v>
      </c>
      <c r="H50" s="86">
        <v>0.54190000000000005</v>
      </c>
      <c r="I50" s="44">
        <v>4.04</v>
      </c>
      <c r="J50" s="44">
        <v>3.68</v>
      </c>
      <c r="K50" s="45">
        <v>3.11</v>
      </c>
      <c r="L50" s="45">
        <v>0.85</v>
      </c>
      <c r="M50" s="91"/>
      <c r="N50" s="88"/>
      <c r="O50" s="89">
        <v>3.96</v>
      </c>
    </row>
    <row r="51" spans="1:15" x14ac:dyDescent="0.2">
      <c r="A51" s="39">
        <v>560080</v>
      </c>
      <c r="B51" s="40" t="s">
        <v>35</v>
      </c>
      <c r="C51" s="41">
        <v>2485</v>
      </c>
      <c r="D51" s="41">
        <v>3633</v>
      </c>
      <c r="E51" s="85">
        <v>4294</v>
      </c>
      <c r="F51" s="85">
        <v>7013</v>
      </c>
      <c r="G51" s="86">
        <v>0.57869999999999999</v>
      </c>
      <c r="H51" s="86">
        <v>0.51800000000000002</v>
      </c>
      <c r="I51" s="44">
        <v>3.92</v>
      </c>
      <c r="J51" s="44">
        <v>3.51</v>
      </c>
      <c r="K51" s="45">
        <v>3.02</v>
      </c>
      <c r="L51" s="45">
        <v>0.81</v>
      </c>
      <c r="M51" s="87"/>
      <c r="N51" s="88"/>
      <c r="O51" s="89">
        <v>3.83</v>
      </c>
    </row>
    <row r="52" spans="1:15" x14ac:dyDescent="0.2">
      <c r="A52" s="39">
        <v>560081</v>
      </c>
      <c r="B52" s="40" t="s">
        <v>36</v>
      </c>
      <c r="C52" s="41">
        <v>2531</v>
      </c>
      <c r="D52" s="41">
        <v>4163</v>
      </c>
      <c r="E52" s="85">
        <v>4944</v>
      </c>
      <c r="F52" s="85">
        <v>10422</v>
      </c>
      <c r="G52" s="86">
        <v>0.51190000000000002</v>
      </c>
      <c r="H52" s="86">
        <v>0.39939999999999998</v>
      </c>
      <c r="I52" s="44">
        <v>3.46</v>
      </c>
      <c r="J52" s="44">
        <v>2.69</v>
      </c>
      <c r="K52" s="45">
        <v>2.63</v>
      </c>
      <c r="L52" s="45">
        <v>0.65</v>
      </c>
      <c r="M52" s="92"/>
      <c r="N52" s="88"/>
      <c r="O52" s="89">
        <v>3.28</v>
      </c>
    </row>
    <row r="53" spans="1:15" x14ac:dyDescent="0.2">
      <c r="A53" s="39">
        <v>560082</v>
      </c>
      <c r="B53" s="40" t="s">
        <v>37</v>
      </c>
      <c r="C53" s="41">
        <v>2171</v>
      </c>
      <c r="D53" s="41">
        <v>2958</v>
      </c>
      <c r="E53" s="85">
        <v>3922</v>
      </c>
      <c r="F53" s="85">
        <v>5625</v>
      </c>
      <c r="G53" s="86">
        <v>0.55349999999999999</v>
      </c>
      <c r="H53" s="86">
        <v>0.52590000000000003</v>
      </c>
      <c r="I53" s="44">
        <v>3.75</v>
      </c>
      <c r="J53" s="44">
        <v>3.57</v>
      </c>
      <c r="K53" s="45">
        <v>3</v>
      </c>
      <c r="L53" s="45">
        <v>0.71</v>
      </c>
      <c r="M53" s="87"/>
      <c r="N53" s="88"/>
      <c r="O53" s="89">
        <v>3.71</v>
      </c>
    </row>
    <row r="54" spans="1:15" x14ac:dyDescent="0.2">
      <c r="A54" s="39">
        <v>560083</v>
      </c>
      <c r="B54" s="40" t="s">
        <v>38</v>
      </c>
      <c r="C54" s="41">
        <v>2149</v>
      </c>
      <c r="D54" s="41">
        <v>2710</v>
      </c>
      <c r="E54" s="85">
        <v>3459</v>
      </c>
      <c r="F54" s="85">
        <v>5061</v>
      </c>
      <c r="G54" s="86">
        <v>0.62129999999999996</v>
      </c>
      <c r="H54" s="86">
        <v>0.53549999999999998</v>
      </c>
      <c r="I54" s="44">
        <v>4.21</v>
      </c>
      <c r="J54" s="44">
        <v>3.64</v>
      </c>
      <c r="K54" s="45">
        <v>3.41</v>
      </c>
      <c r="L54" s="45">
        <v>0.69</v>
      </c>
      <c r="M54" s="87"/>
      <c r="N54" s="88"/>
      <c r="O54" s="89">
        <v>4.0999999999999996</v>
      </c>
    </row>
    <row r="55" spans="1:15" x14ac:dyDescent="0.2">
      <c r="A55" s="39">
        <v>560084</v>
      </c>
      <c r="B55" s="40" t="s">
        <v>39</v>
      </c>
      <c r="C55" s="41">
        <v>2381</v>
      </c>
      <c r="D55" s="41">
        <v>2462</v>
      </c>
      <c r="E55" s="85">
        <v>5246</v>
      </c>
      <c r="F55" s="85">
        <v>11351</v>
      </c>
      <c r="G55" s="86">
        <v>0.45390000000000003</v>
      </c>
      <c r="H55" s="86">
        <v>0.21690000000000001</v>
      </c>
      <c r="I55" s="44">
        <v>3.07</v>
      </c>
      <c r="J55" s="44">
        <v>1.41</v>
      </c>
      <c r="K55" s="45">
        <v>2.2999999999999998</v>
      </c>
      <c r="L55" s="45">
        <v>0.35</v>
      </c>
      <c r="M55" s="87"/>
      <c r="N55" s="88"/>
      <c r="O55" s="89">
        <v>2.65</v>
      </c>
    </row>
    <row r="56" spans="1:15" ht="25.5" x14ac:dyDescent="0.2">
      <c r="A56" s="39">
        <v>560085</v>
      </c>
      <c r="B56" s="40" t="s">
        <v>81</v>
      </c>
      <c r="C56" s="41">
        <v>1495</v>
      </c>
      <c r="D56" s="41">
        <v>3</v>
      </c>
      <c r="E56" s="85">
        <v>2039</v>
      </c>
      <c r="F56" s="85">
        <v>23</v>
      </c>
      <c r="G56" s="86">
        <v>0.73319999999999996</v>
      </c>
      <c r="H56" s="86">
        <v>0.13039999999999999</v>
      </c>
      <c r="I56" s="44">
        <v>4.9800000000000004</v>
      </c>
      <c r="J56" s="44">
        <v>0.81</v>
      </c>
      <c r="K56" s="45">
        <v>4.7300000000000004</v>
      </c>
      <c r="L56" s="45">
        <v>0.04</v>
      </c>
      <c r="M56" s="87"/>
      <c r="N56" s="88"/>
      <c r="O56" s="89">
        <v>4.7699999999999996</v>
      </c>
    </row>
    <row r="57" spans="1:15" ht="25.5" x14ac:dyDescent="0.2">
      <c r="A57" s="39">
        <v>560086</v>
      </c>
      <c r="B57" s="40" t="s">
        <v>82</v>
      </c>
      <c r="C57" s="41">
        <v>2794</v>
      </c>
      <c r="D57" s="41">
        <v>129</v>
      </c>
      <c r="E57" s="85">
        <v>4370</v>
      </c>
      <c r="F57" s="85">
        <v>142</v>
      </c>
      <c r="G57" s="86">
        <v>0.63939999999999997</v>
      </c>
      <c r="H57" s="86">
        <v>0.90849999999999997</v>
      </c>
      <c r="I57" s="44">
        <v>4.34</v>
      </c>
      <c r="J57" s="44">
        <v>5</v>
      </c>
      <c r="K57" s="45">
        <v>4.21</v>
      </c>
      <c r="L57" s="45">
        <v>0.15</v>
      </c>
      <c r="M57" s="87"/>
      <c r="N57" s="88"/>
      <c r="O57" s="89">
        <v>4.3600000000000003</v>
      </c>
    </row>
    <row r="58" spans="1:15" x14ac:dyDescent="0.2">
      <c r="A58" s="39">
        <v>560087</v>
      </c>
      <c r="B58" s="40" t="s">
        <v>83</v>
      </c>
      <c r="C58" s="41">
        <v>1914</v>
      </c>
      <c r="D58" s="41">
        <v>0</v>
      </c>
      <c r="E58" s="85">
        <v>5744</v>
      </c>
      <c r="F58" s="85">
        <v>0</v>
      </c>
      <c r="G58" s="86">
        <v>0.3332</v>
      </c>
      <c r="H58" s="86">
        <v>0</v>
      </c>
      <c r="I58" s="44">
        <v>2.2400000000000002</v>
      </c>
      <c r="J58" s="44">
        <v>0</v>
      </c>
      <c r="K58" s="45">
        <v>2.2400000000000002</v>
      </c>
      <c r="L58" s="45">
        <v>0</v>
      </c>
      <c r="M58" s="87"/>
      <c r="N58" s="88"/>
      <c r="O58" s="89">
        <v>2.2400000000000002</v>
      </c>
    </row>
    <row r="59" spans="1:15" ht="25.5" x14ac:dyDescent="0.2">
      <c r="A59" s="39">
        <v>560088</v>
      </c>
      <c r="B59" s="40" t="s">
        <v>84</v>
      </c>
      <c r="C59" s="41">
        <v>785</v>
      </c>
      <c r="D59" s="41">
        <v>0</v>
      </c>
      <c r="E59" s="85">
        <v>1364</v>
      </c>
      <c r="F59" s="85">
        <v>0</v>
      </c>
      <c r="G59" s="86">
        <v>0.57550000000000001</v>
      </c>
      <c r="H59" s="86">
        <v>0</v>
      </c>
      <c r="I59" s="44">
        <v>3.9</v>
      </c>
      <c r="J59" s="44">
        <v>0</v>
      </c>
      <c r="K59" s="45">
        <v>3.9</v>
      </c>
      <c r="L59" s="45">
        <v>0</v>
      </c>
      <c r="M59" s="87"/>
      <c r="N59" s="88"/>
      <c r="O59" s="89">
        <v>3.9</v>
      </c>
    </row>
    <row r="60" spans="1:15" ht="25.5" x14ac:dyDescent="0.2">
      <c r="A60" s="39">
        <v>560089</v>
      </c>
      <c r="B60" s="40" t="s">
        <v>85</v>
      </c>
      <c r="C60" s="41">
        <v>666</v>
      </c>
      <c r="D60" s="41">
        <v>0</v>
      </c>
      <c r="E60" s="85">
        <v>867</v>
      </c>
      <c r="F60" s="85">
        <v>0</v>
      </c>
      <c r="G60" s="86">
        <v>0.76819999999999999</v>
      </c>
      <c r="H60" s="86">
        <v>0</v>
      </c>
      <c r="I60" s="44">
        <v>5</v>
      </c>
      <c r="J60" s="44">
        <v>0</v>
      </c>
      <c r="K60" s="45">
        <v>5</v>
      </c>
      <c r="L60" s="45">
        <v>0</v>
      </c>
      <c r="M60" s="87"/>
      <c r="N60" s="88"/>
      <c r="O60" s="89">
        <v>5</v>
      </c>
    </row>
    <row r="61" spans="1:15" ht="25.5" x14ac:dyDescent="0.2">
      <c r="A61" s="39">
        <v>560096</v>
      </c>
      <c r="B61" s="40" t="s">
        <v>86</v>
      </c>
      <c r="C61" s="41">
        <v>1</v>
      </c>
      <c r="D61" s="41">
        <v>5</v>
      </c>
      <c r="E61" s="85">
        <v>138</v>
      </c>
      <c r="F61" s="85">
        <v>20</v>
      </c>
      <c r="G61" s="86">
        <v>7.1999999999999998E-3</v>
      </c>
      <c r="H61" s="86">
        <v>0.25</v>
      </c>
      <c r="I61" s="44">
        <v>0</v>
      </c>
      <c r="J61" s="44">
        <v>1.64</v>
      </c>
      <c r="K61" s="45">
        <v>0</v>
      </c>
      <c r="L61" s="45">
        <v>0.08</v>
      </c>
      <c r="M61" s="87"/>
      <c r="N61" s="88"/>
      <c r="O61" s="89">
        <v>0.08</v>
      </c>
    </row>
    <row r="62" spans="1:15" x14ac:dyDescent="0.2">
      <c r="A62" s="39">
        <v>560098</v>
      </c>
      <c r="B62" s="40" t="s">
        <v>87</v>
      </c>
      <c r="C62" s="41">
        <v>445</v>
      </c>
      <c r="D62" s="41">
        <v>0</v>
      </c>
      <c r="E62" s="85">
        <v>1464</v>
      </c>
      <c r="F62" s="85">
        <v>0</v>
      </c>
      <c r="G62" s="86">
        <v>0.30399999999999999</v>
      </c>
      <c r="H62" s="86">
        <v>0</v>
      </c>
      <c r="I62" s="44">
        <v>2.04</v>
      </c>
      <c r="J62" s="44">
        <v>0</v>
      </c>
      <c r="K62" s="45">
        <v>2.04</v>
      </c>
      <c r="L62" s="45">
        <v>0</v>
      </c>
      <c r="M62" s="87"/>
      <c r="N62" s="88"/>
      <c r="O62" s="89">
        <v>2.04</v>
      </c>
    </row>
    <row r="63" spans="1:15" ht="25.5" x14ac:dyDescent="0.2">
      <c r="A63" s="39">
        <v>560099</v>
      </c>
      <c r="B63" s="40" t="s">
        <v>88</v>
      </c>
      <c r="C63" s="41">
        <v>0</v>
      </c>
      <c r="D63" s="41">
        <v>2</v>
      </c>
      <c r="E63" s="85">
        <v>610</v>
      </c>
      <c r="F63" s="85">
        <v>135</v>
      </c>
      <c r="G63" s="86">
        <v>0</v>
      </c>
      <c r="H63" s="86">
        <v>1.4800000000000001E-2</v>
      </c>
      <c r="I63" s="44">
        <v>0</v>
      </c>
      <c r="J63" s="44">
        <v>0</v>
      </c>
      <c r="K63" s="45">
        <v>0</v>
      </c>
      <c r="L63" s="45">
        <v>0</v>
      </c>
      <c r="M63" s="87"/>
      <c r="N63" s="88"/>
      <c r="O63" s="89">
        <v>0</v>
      </c>
    </row>
    <row r="64" spans="1:15" x14ac:dyDescent="0.2">
      <c r="A64" s="39">
        <v>560205</v>
      </c>
      <c r="B64" s="52" t="s">
        <v>110</v>
      </c>
      <c r="C64" s="41">
        <v>0</v>
      </c>
      <c r="D64" s="41">
        <v>0</v>
      </c>
      <c r="E64" s="85">
        <v>1</v>
      </c>
      <c r="F64" s="85">
        <v>3</v>
      </c>
      <c r="G64" s="86">
        <v>0</v>
      </c>
      <c r="H64" s="86">
        <v>0</v>
      </c>
      <c r="I64" s="44">
        <v>0</v>
      </c>
      <c r="J64" s="44">
        <v>0</v>
      </c>
      <c r="K64" s="45">
        <v>0</v>
      </c>
      <c r="L64" s="45">
        <v>0</v>
      </c>
      <c r="M64" s="87"/>
      <c r="N64" s="88"/>
      <c r="O64" s="89">
        <v>0</v>
      </c>
    </row>
    <row r="65" spans="1:15" ht="38.25" x14ac:dyDescent="0.2">
      <c r="A65" s="39">
        <v>560206</v>
      </c>
      <c r="B65" s="40" t="s">
        <v>43</v>
      </c>
      <c r="C65" s="41">
        <v>9568</v>
      </c>
      <c r="D65" s="41">
        <v>4</v>
      </c>
      <c r="E65" s="85">
        <v>18779</v>
      </c>
      <c r="F65" s="85">
        <v>220</v>
      </c>
      <c r="G65" s="86">
        <v>0.50949999999999995</v>
      </c>
      <c r="H65" s="86">
        <v>1.8200000000000001E-2</v>
      </c>
      <c r="I65" s="44">
        <v>3.45</v>
      </c>
      <c r="J65" s="44">
        <v>0.02</v>
      </c>
      <c r="K65" s="45">
        <v>3.45</v>
      </c>
      <c r="L65" s="45">
        <v>0</v>
      </c>
      <c r="M65" s="93"/>
      <c r="N65" s="88"/>
      <c r="O65" s="89">
        <v>3.45</v>
      </c>
    </row>
    <row r="66" spans="1:15" ht="38.25" x14ac:dyDescent="0.2">
      <c r="A66" s="39">
        <v>560214</v>
      </c>
      <c r="B66" s="40" t="s">
        <v>44</v>
      </c>
      <c r="C66" s="41">
        <v>10094</v>
      </c>
      <c r="D66" s="41">
        <v>19332</v>
      </c>
      <c r="E66" s="85">
        <v>20036</v>
      </c>
      <c r="F66" s="85">
        <v>40506</v>
      </c>
      <c r="G66" s="86">
        <v>0.50380000000000003</v>
      </c>
      <c r="H66" s="86">
        <v>0.4773</v>
      </c>
      <c r="I66" s="44">
        <v>3.41</v>
      </c>
      <c r="J66" s="44">
        <v>3.23</v>
      </c>
      <c r="K66" s="45">
        <v>2.59</v>
      </c>
      <c r="L66" s="45">
        <v>0.78</v>
      </c>
      <c r="M66" s="91"/>
      <c r="N66" s="88"/>
      <c r="O66" s="89">
        <v>3.37</v>
      </c>
    </row>
    <row r="67" spans="1:15" s="37" customFormat="1" x14ac:dyDescent="0.2">
      <c r="A67" s="94"/>
      <c r="B67" s="95" t="s">
        <v>124</v>
      </c>
      <c r="C67" s="96">
        <v>225627</v>
      </c>
      <c r="D67" s="96">
        <v>375124</v>
      </c>
      <c r="E67" s="96">
        <v>363846</v>
      </c>
      <c r="F67" s="96">
        <v>665224</v>
      </c>
      <c r="G67" s="86">
        <v>0.62009999999999998</v>
      </c>
      <c r="H67" s="86">
        <v>0.56389999999999996</v>
      </c>
      <c r="I67" s="97"/>
      <c r="J67" s="97"/>
      <c r="K67" s="38"/>
      <c r="L67" s="38"/>
      <c r="M67" s="97"/>
      <c r="N67" s="97"/>
      <c r="O67" s="97"/>
    </row>
  </sheetData>
  <mergeCells count="11">
    <mergeCell ref="L1:O1"/>
    <mergeCell ref="M4:N4"/>
    <mergeCell ref="A2:O2"/>
    <mergeCell ref="A3:O3"/>
    <mergeCell ref="A4:A5"/>
    <mergeCell ref="B4:B5"/>
    <mergeCell ref="C4:D4"/>
    <mergeCell ref="E4:F4"/>
    <mergeCell ref="G4:H4"/>
    <mergeCell ref="I4:J4"/>
    <mergeCell ref="K4:L4"/>
  </mergeCells>
  <pageMargins left="0.7" right="0.7" top="0.75" bottom="0.75" header="0.3" footer="0.3"/>
  <pageSetup paperSize="9" scale="58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7"/>
  <sheetViews>
    <sheetView view="pageBreakPreview" zoomScale="93" zoomScaleNormal="100" zoomScaleSheetLayoutView="93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L1" sqref="L1:O1"/>
    </sheetView>
  </sheetViews>
  <sheetFormatPr defaultColWidth="11" defaultRowHeight="12.75" x14ac:dyDescent="0.2"/>
  <cols>
    <col min="1" max="1" width="11" style="6"/>
    <col min="2" max="2" width="29.6640625" customWidth="1"/>
    <col min="7" max="8" width="11" style="77"/>
    <col min="9" max="10" width="11" style="37"/>
    <col min="11" max="11" width="11" style="34"/>
    <col min="12" max="12" width="11" style="35"/>
    <col min="13" max="14" width="11" style="63"/>
    <col min="15" max="15" width="13.5" style="37" customWidth="1"/>
  </cols>
  <sheetData>
    <row r="1" spans="1:16" ht="43.5" customHeight="1" x14ac:dyDescent="0.2">
      <c r="C1" s="64"/>
      <c r="G1" s="65"/>
      <c r="H1" s="66"/>
      <c r="I1" s="67"/>
      <c r="J1" s="33"/>
      <c r="K1" s="67"/>
      <c r="L1" s="458" t="s">
        <v>375</v>
      </c>
      <c r="M1" s="458"/>
      <c r="N1" s="458"/>
      <c r="O1" s="458"/>
    </row>
    <row r="2" spans="1:16" ht="26.25" customHeight="1" x14ac:dyDescent="0.2">
      <c r="A2" s="473" t="s">
        <v>125</v>
      </c>
      <c r="B2" s="473"/>
      <c r="C2" s="473"/>
      <c r="D2" s="473"/>
      <c r="E2" s="473"/>
      <c r="F2" s="473"/>
      <c r="G2" s="473"/>
      <c r="H2" s="473"/>
      <c r="I2" s="473"/>
      <c r="J2" s="473"/>
      <c r="K2" s="473"/>
      <c r="L2" s="473"/>
      <c r="M2" s="473"/>
      <c r="N2" s="473"/>
      <c r="O2" s="473"/>
    </row>
    <row r="3" spans="1:16" s="68" customFormat="1" ht="28.5" customHeight="1" x14ac:dyDescent="0.2">
      <c r="A3" s="489" t="s">
        <v>126</v>
      </c>
      <c r="B3" s="489"/>
      <c r="C3" s="489"/>
      <c r="D3" s="489"/>
      <c r="E3" s="489"/>
      <c r="F3" s="489"/>
      <c r="G3" s="489"/>
      <c r="H3" s="489"/>
      <c r="I3" s="489"/>
      <c r="J3" s="489"/>
      <c r="K3" s="489"/>
      <c r="L3" s="489"/>
      <c r="M3" s="489"/>
      <c r="N3" s="489"/>
      <c r="O3" s="489"/>
    </row>
    <row r="4" spans="1:16" s="30" customFormat="1" ht="33.75" x14ac:dyDescent="0.2">
      <c r="A4" s="502" t="s">
        <v>0</v>
      </c>
      <c r="B4" s="507" t="s">
        <v>113</v>
      </c>
      <c r="C4" s="490" t="s">
        <v>127</v>
      </c>
      <c r="D4" s="491"/>
      <c r="E4" s="490" t="s">
        <v>128</v>
      </c>
      <c r="F4" s="491"/>
      <c r="G4" s="509" t="s">
        <v>129</v>
      </c>
      <c r="H4" s="510"/>
      <c r="I4" s="496" t="s">
        <v>130</v>
      </c>
      <c r="J4" s="497"/>
      <c r="K4" s="511" t="s">
        <v>118</v>
      </c>
      <c r="L4" s="512"/>
      <c r="M4" s="487" t="s">
        <v>119</v>
      </c>
      <c r="N4" s="488"/>
      <c r="O4" s="167" t="s">
        <v>120</v>
      </c>
    </row>
    <row r="5" spans="1:16" s="30" customFormat="1" ht="22.5" x14ac:dyDescent="0.2">
      <c r="A5" s="502"/>
      <c r="B5" s="508"/>
      <c r="C5" s="171" t="s">
        <v>121</v>
      </c>
      <c r="D5" s="168" t="s">
        <v>122</v>
      </c>
      <c r="E5" s="171" t="s">
        <v>121</v>
      </c>
      <c r="F5" s="168" t="s">
        <v>122</v>
      </c>
      <c r="G5" s="171" t="s">
        <v>121</v>
      </c>
      <c r="H5" s="168" t="s">
        <v>122</v>
      </c>
      <c r="I5" s="171" t="s">
        <v>121</v>
      </c>
      <c r="J5" s="168" t="s">
        <v>122</v>
      </c>
      <c r="K5" s="171" t="s">
        <v>121</v>
      </c>
      <c r="L5" s="168" t="s">
        <v>122</v>
      </c>
      <c r="M5" s="169" t="s">
        <v>121</v>
      </c>
      <c r="N5" s="170" t="s">
        <v>122</v>
      </c>
      <c r="O5" s="171" t="s">
        <v>123</v>
      </c>
    </row>
    <row r="6" spans="1:16" ht="25.5" x14ac:dyDescent="0.2">
      <c r="A6" s="39">
        <v>560002</v>
      </c>
      <c r="B6" s="40" t="s">
        <v>56</v>
      </c>
      <c r="C6" s="41">
        <v>10328</v>
      </c>
      <c r="D6" s="41">
        <v>0</v>
      </c>
      <c r="E6" s="41">
        <v>56825</v>
      </c>
      <c r="F6" s="41">
        <v>1</v>
      </c>
      <c r="G6" s="69">
        <v>0.18179999999999999</v>
      </c>
      <c r="H6" s="69">
        <v>0</v>
      </c>
      <c r="I6" s="45">
        <v>2.2799999999999998</v>
      </c>
      <c r="J6" s="70">
        <v>0</v>
      </c>
      <c r="K6" s="45">
        <v>2.2799999999999998</v>
      </c>
      <c r="L6" s="44">
        <v>0</v>
      </c>
      <c r="M6" s="46"/>
      <c r="N6" s="71"/>
      <c r="O6" s="48">
        <v>2.2799999999999998</v>
      </c>
      <c r="P6" s="72"/>
    </row>
    <row r="7" spans="1:16" ht="25.5" x14ac:dyDescent="0.2">
      <c r="A7" s="39">
        <v>560014</v>
      </c>
      <c r="B7" s="40" t="s">
        <v>67</v>
      </c>
      <c r="C7" s="41">
        <v>6602</v>
      </c>
      <c r="D7" s="41">
        <v>64</v>
      </c>
      <c r="E7" s="41">
        <v>17257</v>
      </c>
      <c r="F7" s="41">
        <v>138</v>
      </c>
      <c r="G7" s="69">
        <v>0.3826</v>
      </c>
      <c r="H7" s="69">
        <v>0.46379999999999999</v>
      </c>
      <c r="I7" s="45">
        <v>5</v>
      </c>
      <c r="J7" s="70">
        <v>5</v>
      </c>
      <c r="K7" s="45">
        <v>4.8</v>
      </c>
      <c r="L7" s="44">
        <v>0.2</v>
      </c>
      <c r="M7" s="46"/>
      <c r="N7" s="71"/>
      <c r="O7" s="48">
        <v>5</v>
      </c>
      <c r="P7" s="72"/>
    </row>
    <row r="8" spans="1:16" x14ac:dyDescent="0.2">
      <c r="A8" s="39">
        <v>560017</v>
      </c>
      <c r="B8" s="40" t="s">
        <v>68</v>
      </c>
      <c r="C8" s="41">
        <v>55698</v>
      </c>
      <c r="D8" s="41">
        <v>4</v>
      </c>
      <c r="E8" s="41">
        <v>214834</v>
      </c>
      <c r="F8" s="41">
        <v>10</v>
      </c>
      <c r="G8" s="69">
        <v>0.25929999999999997</v>
      </c>
      <c r="H8" s="69">
        <v>0.4</v>
      </c>
      <c r="I8" s="45">
        <v>4.7</v>
      </c>
      <c r="J8" s="70">
        <v>4.7699999999999996</v>
      </c>
      <c r="K8" s="45">
        <v>4.7</v>
      </c>
      <c r="L8" s="44">
        <v>0</v>
      </c>
      <c r="M8" s="49"/>
      <c r="N8" s="71"/>
      <c r="O8" s="48">
        <v>4.7</v>
      </c>
      <c r="P8" s="72"/>
    </row>
    <row r="9" spans="1:16" x14ac:dyDescent="0.2">
      <c r="A9" s="39">
        <v>560019</v>
      </c>
      <c r="B9" s="40" t="s">
        <v>69</v>
      </c>
      <c r="C9" s="41">
        <v>119567</v>
      </c>
      <c r="D9" s="41">
        <v>22825</v>
      </c>
      <c r="E9" s="41">
        <v>324911</v>
      </c>
      <c r="F9" s="41">
        <v>37820</v>
      </c>
      <c r="G9" s="69">
        <v>0.36799999999999999</v>
      </c>
      <c r="H9" s="69">
        <v>0.60350000000000004</v>
      </c>
      <c r="I9" s="45">
        <v>5</v>
      </c>
      <c r="J9" s="70">
        <v>5</v>
      </c>
      <c r="K9" s="45">
        <v>4.8</v>
      </c>
      <c r="L9" s="44">
        <v>0.2</v>
      </c>
      <c r="M9" s="46"/>
      <c r="N9" s="71"/>
      <c r="O9" s="48">
        <v>5</v>
      </c>
      <c r="P9" s="72"/>
    </row>
    <row r="10" spans="1:16" x14ac:dyDescent="0.2">
      <c r="A10" s="39">
        <v>560021</v>
      </c>
      <c r="B10" s="40" t="s">
        <v>70</v>
      </c>
      <c r="C10" s="41">
        <v>58820</v>
      </c>
      <c r="D10" s="41">
        <v>173761</v>
      </c>
      <c r="E10" s="41">
        <v>171635</v>
      </c>
      <c r="F10" s="41">
        <v>328751</v>
      </c>
      <c r="G10" s="69">
        <v>0.3427</v>
      </c>
      <c r="H10" s="69">
        <v>0.52849999999999997</v>
      </c>
      <c r="I10" s="45">
        <v>5</v>
      </c>
      <c r="J10" s="70">
        <v>5</v>
      </c>
      <c r="K10" s="45">
        <v>2.95</v>
      </c>
      <c r="L10" s="44">
        <v>2.0499999999999998</v>
      </c>
      <c r="M10" s="46"/>
      <c r="N10" s="71"/>
      <c r="O10" s="48">
        <v>5</v>
      </c>
      <c r="P10" s="72"/>
    </row>
    <row r="11" spans="1:16" x14ac:dyDescent="0.2">
      <c r="A11" s="39">
        <v>560022</v>
      </c>
      <c r="B11" s="40" t="s">
        <v>71</v>
      </c>
      <c r="C11" s="41">
        <v>43619</v>
      </c>
      <c r="D11" s="41">
        <v>88957</v>
      </c>
      <c r="E11" s="41">
        <v>193862</v>
      </c>
      <c r="F11" s="41">
        <v>167039</v>
      </c>
      <c r="G11" s="69">
        <v>0.22500000000000001</v>
      </c>
      <c r="H11" s="69">
        <v>0.53259999999999996</v>
      </c>
      <c r="I11" s="45">
        <v>3.63</v>
      </c>
      <c r="J11" s="70">
        <v>5</v>
      </c>
      <c r="K11" s="45">
        <v>2.69</v>
      </c>
      <c r="L11" s="44">
        <v>1.3</v>
      </c>
      <c r="M11" s="46"/>
      <c r="N11" s="71"/>
      <c r="O11" s="48">
        <v>3.99</v>
      </c>
      <c r="P11" s="72"/>
    </row>
    <row r="12" spans="1:16" x14ac:dyDescent="0.2">
      <c r="A12" s="39">
        <v>560024</v>
      </c>
      <c r="B12" s="40" t="s">
        <v>72</v>
      </c>
      <c r="C12" s="41">
        <v>2001</v>
      </c>
      <c r="D12" s="41">
        <v>205974</v>
      </c>
      <c r="E12" s="41">
        <v>5974</v>
      </c>
      <c r="F12" s="41">
        <v>457106</v>
      </c>
      <c r="G12" s="69">
        <v>0.33500000000000002</v>
      </c>
      <c r="H12" s="69">
        <v>0.4506</v>
      </c>
      <c r="I12" s="45">
        <v>5</v>
      </c>
      <c r="J12" s="70">
        <v>5</v>
      </c>
      <c r="K12" s="45">
        <v>0.25</v>
      </c>
      <c r="L12" s="44">
        <v>4.75</v>
      </c>
      <c r="M12" s="46"/>
      <c r="N12" s="71"/>
      <c r="O12" s="48">
        <v>5</v>
      </c>
      <c r="P12" s="72"/>
    </row>
    <row r="13" spans="1:16" ht="25.5" x14ac:dyDescent="0.2">
      <c r="A13" s="39">
        <v>560026</v>
      </c>
      <c r="B13" s="40" t="s">
        <v>73</v>
      </c>
      <c r="C13" s="41">
        <v>68814</v>
      </c>
      <c r="D13" s="41">
        <v>71259</v>
      </c>
      <c r="E13" s="41">
        <v>254899</v>
      </c>
      <c r="F13" s="41">
        <v>135190</v>
      </c>
      <c r="G13" s="69">
        <v>0.27</v>
      </c>
      <c r="H13" s="69">
        <v>0.52710000000000001</v>
      </c>
      <c r="I13" s="45">
        <v>5</v>
      </c>
      <c r="J13" s="70">
        <v>5</v>
      </c>
      <c r="K13" s="45">
        <v>4.1500000000000004</v>
      </c>
      <c r="L13" s="44">
        <v>0.85</v>
      </c>
      <c r="M13" s="46"/>
      <c r="N13" s="71"/>
      <c r="O13" s="48">
        <v>5</v>
      </c>
      <c r="P13" s="72"/>
    </row>
    <row r="14" spans="1:16" x14ac:dyDescent="0.2">
      <c r="A14" s="39">
        <v>560032</v>
      </c>
      <c r="B14" s="40" t="s">
        <v>75</v>
      </c>
      <c r="C14" s="41">
        <v>8285</v>
      </c>
      <c r="D14" s="41">
        <v>0</v>
      </c>
      <c r="E14" s="41">
        <v>39870</v>
      </c>
      <c r="F14" s="41">
        <v>2</v>
      </c>
      <c r="G14" s="69">
        <v>0.20780000000000001</v>
      </c>
      <c r="H14" s="69">
        <v>0</v>
      </c>
      <c r="I14" s="45">
        <v>3.09</v>
      </c>
      <c r="J14" s="70">
        <v>0</v>
      </c>
      <c r="K14" s="45">
        <v>3.09</v>
      </c>
      <c r="L14" s="44">
        <v>0</v>
      </c>
      <c r="M14" s="46"/>
      <c r="N14" s="71"/>
      <c r="O14" s="48">
        <v>3.09</v>
      </c>
      <c r="P14" s="72"/>
    </row>
    <row r="15" spans="1:16" x14ac:dyDescent="0.2">
      <c r="A15" s="39">
        <v>560033</v>
      </c>
      <c r="B15" s="40" t="s">
        <v>76</v>
      </c>
      <c r="C15" s="41">
        <v>29255</v>
      </c>
      <c r="D15" s="41">
        <v>0</v>
      </c>
      <c r="E15" s="41">
        <v>104498</v>
      </c>
      <c r="F15" s="41">
        <v>0</v>
      </c>
      <c r="G15" s="69">
        <v>0.28000000000000003</v>
      </c>
      <c r="H15" s="69">
        <v>0</v>
      </c>
      <c r="I15" s="45">
        <v>5</v>
      </c>
      <c r="J15" s="70">
        <v>0</v>
      </c>
      <c r="K15" s="45">
        <v>5</v>
      </c>
      <c r="L15" s="44">
        <v>0</v>
      </c>
      <c r="M15" s="46"/>
      <c r="N15" s="71"/>
      <c r="O15" s="48">
        <v>5</v>
      </c>
      <c r="P15" s="72"/>
    </row>
    <row r="16" spans="1:16" x14ac:dyDescent="0.2">
      <c r="A16" s="39">
        <v>560034</v>
      </c>
      <c r="B16" s="40" t="s">
        <v>77</v>
      </c>
      <c r="C16" s="41">
        <v>33705</v>
      </c>
      <c r="D16" s="41">
        <v>0</v>
      </c>
      <c r="E16" s="41">
        <v>98346</v>
      </c>
      <c r="F16" s="41">
        <v>3</v>
      </c>
      <c r="G16" s="69">
        <v>0.3427</v>
      </c>
      <c r="H16" s="69">
        <v>0</v>
      </c>
      <c r="I16" s="45">
        <v>5</v>
      </c>
      <c r="J16" s="70">
        <v>0</v>
      </c>
      <c r="K16" s="45">
        <v>0</v>
      </c>
      <c r="L16" s="44">
        <v>0</v>
      </c>
      <c r="M16" s="46">
        <v>1</v>
      </c>
      <c r="N16" s="71"/>
      <c r="O16" s="48">
        <v>0</v>
      </c>
      <c r="P16" s="72"/>
    </row>
    <row r="17" spans="1:16" x14ac:dyDescent="0.2">
      <c r="A17" s="39">
        <v>560035</v>
      </c>
      <c r="B17" s="40" t="s">
        <v>78</v>
      </c>
      <c r="C17" s="41">
        <v>347</v>
      </c>
      <c r="D17" s="41">
        <v>98170</v>
      </c>
      <c r="E17" s="41">
        <v>1506</v>
      </c>
      <c r="F17" s="41">
        <v>217171</v>
      </c>
      <c r="G17" s="69">
        <v>0.23039999999999999</v>
      </c>
      <c r="H17" s="69">
        <v>0.45200000000000001</v>
      </c>
      <c r="I17" s="45">
        <v>3.79</v>
      </c>
      <c r="J17" s="70">
        <v>5</v>
      </c>
      <c r="K17" s="45">
        <v>0.23</v>
      </c>
      <c r="L17" s="44">
        <v>4.7</v>
      </c>
      <c r="M17" s="46"/>
      <c r="N17" s="71"/>
      <c r="O17" s="48">
        <v>4.93</v>
      </c>
      <c r="P17" s="72"/>
    </row>
    <row r="18" spans="1:16" x14ac:dyDescent="0.2">
      <c r="A18" s="39">
        <v>560036</v>
      </c>
      <c r="B18" s="40" t="s">
        <v>74</v>
      </c>
      <c r="C18" s="41">
        <v>26119</v>
      </c>
      <c r="D18" s="41">
        <v>34829</v>
      </c>
      <c r="E18" s="41">
        <v>86476</v>
      </c>
      <c r="F18" s="41">
        <v>68528</v>
      </c>
      <c r="G18" s="69">
        <v>0.30199999999999999</v>
      </c>
      <c r="H18" s="69">
        <v>0.50819999999999999</v>
      </c>
      <c r="I18" s="45">
        <v>5</v>
      </c>
      <c r="J18" s="70">
        <v>5</v>
      </c>
      <c r="K18" s="45">
        <v>4.05</v>
      </c>
      <c r="L18" s="44">
        <v>0.95</v>
      </c>
      <c r="M18" s="46"/>
      <c r="N18" s="71"/>
      <c r="O18" s="48">
        <v>5</v>
      </c>
      <c r="P18" s="72"/>
    </row>
    <row r="19" spans="1:16" ht="25.5" x14ac:dyDescent="0.2">
      <c r="A19" s="39">
        <v>560041</v>
      </c>
      <c r="B19" s="40" t="s">
        <v>79</v>
      </c>
      <c r="C19" s="41">
        <v>228</v>
      </c>
      <c r="D19" s="41">
        <v>45162</v>
      </c>
      <c r="E19" s="41">
        <v>1184</v>
      </c>
      <c r="F19" s="41">
        <v>123001</v>
      </c>
      <c r="G19" s="69">
        <v>0.19259999999999999</v>
      </c>
      <c r="H19" s="69">
        <v>0.36720000000000003</v>
      </c>
      <c r="I19" s="45">
        <v>2.61</v>
      </c>
      <c r="J19" s="70">
        <v>4.1900000000000004</v>
      </c>
      <c r="K19" s="45">
        <v>0.16</v>
      </c>
      <c r="L19" s="44">
        <v>3.94</v>
      </c>
      <c r="M19" s="46"/>
      <c r="N19" s="71"/>
      <c r="O19" s="48">
        <v>4.0999999999999996</v>
      </c>
      <c r="P19" s="72"/>
    </row>
    <row r="20" spans="1:16" x14ac:dyDescent="0.2">
      <c r="A20" s="39">
        <v>560043</v>
      </c>
      <c r="B20" s="40" t="s">
        <v>3</v>
      </c>
      <c r="C20" s="41">
        <v>22175</v>
      </c>
      <c r="D20" s="41">
        <v>23563</v>
      </c>
      <c r="E20" s="41">
        <v>59229</v>
      </c>
      <c r="F20" s="41">
        <v>36735</v>
      </c>
      <c r="G20" s="69">
        <v>0.37440000000000001</v>
      </c>
      <c r="H20" s="69">
        <v>0.64139999999999997</v>
      </c>
      <c r="I20" s="45">
        <v>5</v>
      </c>
      <c r="J20" s="70">
        <v>5</v>
      </c>
      <c r="K20" s="45">
        <v>4</v>
      </c>
      <c r="L20" s="44">
        <v>1</v>
      </c>
      <c r="M20" s="46"/>
      <c r="N20" s="71"/>
      <c r="O20" s="48">
        <v>5</v>
      </c>
      <c r="P20" s="72"/>
    </row>
    <row r="21" spans="1:16" x14ac:dyDescent="0.2">
      <c r="A21" s="39">
        <v>560045</v>
      </c>
      <c r="B21" s="40" t="s">
        <v>4</v>
      </c>
      <c r="C21" s="41">
        <v>10759</v>
      </c>
      <c r="D21" s="41">
        <v>24427</v>
      </c>
      <c r="E21" s="41">
        <v>44648</v>
      </c>
      <c r="F21" s="41">
        <v>54536</v>
      </c>
      <c r="G21" s="69">
        <v>0.24099999999999999</v>
      </c>
      <c r="H21" s="69">
        <v>0.44790000000000002</v>
      </c>
      <c r="I21" s="45">
        <v>4.13</v>
      </c>
      <c r="J21" s="70">
        <v>5</v>
      </c>
      <c r="K21" s="45">
        <v>3.18</v>
      </c>
      <c r="L21" s="44">
        <v>1.1499999999999999</v>
      </c>
      <c r="M21" s="49"/>
      <c r="N21" s="71"/>
      <c r="O21" s="48">
        <v>4.33</v>
      </c>
      <c r="P21" s="72"/>
    </row>
    <row r="22" spans="1:16" x14ac:dyDescent="0.2">
      <c r="A22" s="39">
        <v>560047</v>
      </c>
      <c r="B22" s="40" t="s">
        <v>5</v>
      </c>
      <c r="C22" s="41">
        <v>12031</v>
      </c>
      <c r="D22" s="41">
        <v>31323</v>
      </c>
      <c r="E22" s="41">
        <v>70089</v>
      </c>
      <c r="F22" s="41">
        <v>56248</v>
      </c>
      <c r="G22" s="69">
        <v>0.17169999999999999</v>
      </c>
      <c r="H22" s="69">
        <v>0.55689999999999995</v>
      </c>
      <c r="I22" s="45">
        <v>1.96</v>
      </c>
      <c r="J22" s="70">
        <v>5</v>
      </c>
      <c r="K22" s="45">
        <v>1.53</v>
      </c>
      <c r="L22" s="44">
        <v>1.1000000000000001</v>
      </c>
      <c r="M22" s="46"/>
      <c r="N22" s="71"/>
      <c r="O22" s="48">
        <v>2.63</v>
      </c>
      <c r="P22" s="72"/>
    </row>
    <row r="23" spans="1:16" x14ac:dyDescent="0.2">
      <c r="A23" s="39">
        <v>560052</v>
      </c>
      <c r="B23" s="40" t="s">
        <v>8</v>
      </c>
      <c r="C23" s="41">
        <v>12925</v>
      </c>
      <c r="D23" s="41">
        <v>17374</v>
      </c>
      <c r="E23" s="41">
        <v>40463</v>
      </c>
      <c r="F23" s="41">
        <v>30549</v>
      </c>
      <c r="G23" s="69">
        <v>0.31940000000000002</v>
      </c>
      <c r="H23" s="69">
        <v>0.56869999999999998</v>
      </c>
      <c r="I23" s="45">
        <v>5</v>
      </c>
      <c r="J23" s="70">
        <v>5</v>
      </c>
      <c r="K23" s="45">
        <v>0</v>
      </c>
      <c r="L23" s="44">
        <v>1.2</v>
      </c>
      <c r="M23" s="46">
        <v>1</v>
      </c>
      <c r="N23" s="71"/>
      <c r="O23" s="48">
        <v>1.2</v>
      </c>
      <c r="P23" s="72"/>
    </row>
    <row r="24" spans="1:16" x14ac:dyDescent="0.2">
      <c r="A24" s="39">
        <v>560053</v>
      </c>
      <c r="B24" s="40" t="s">
        <v>9</v>
      </c>
      <c r="C24" s="41">
        <v>9993</v>
      </c>
      <c r="D24" s="41">
        <v>14474</v>
      </c>
      <c r="E24" s="41">
        <v>31164</v>
      </c>
      <c r="F24" s="41">
        <v>23641</v>
      </c>
      <c r="G24" s="69">
        <v>0.32069999999999999</v>
      </c>
      <c r="H24" s="69">
        <v>0.61219999999999997</v>
      </c>
      <c r="I24" s="45">
        <v>5</v>
      </c>
      <c r="J24" s="70">
        <v>5</v>
      </c>
      <c r="K24" s="45">
        <v>3.9</v>
      </c>
      <c r="L24" s="44">
        <v>1.1000000000000001</v>
      </c>
      <c r="M24" s="46"/>
      <c r="N24" s="71"/>
      <c r="O24" s="48">
        <v>5</v>
      </c>
      <c r="P24" s="72"/>
    </row>
    <row r="25" spans="1:16" x14ac:dyDescent="0.2">
      <c r="A25" s="39">
        <v>560054</v>
      </c>
      <c r="B25" s="40" t="s">
        <v>10</v>
      </c>
      <c r="C25" s="41">
        <v>13166</v>
      </c>
      <c r="D25" s="41">
        <v>22031</v>
      </c>
      <c r="E25" s="41">
        <v>52243</v>
      </c>
      <c r="F25" s="41">
        <v>41378</v>
      </c>
      <c r="G25" s="69">
        <v>0.252</v>
      </c>
      <c r="H25" s="69">
        <v>0.53239999999999998</v>
      </c>
      <c r="I25" s="45">
        <v>4.47</v>
      </c>
      <c r="J25" s="70">
        <v>5</v>
      </c>
      <c r="K25" s="45">
        <v>3.35</v>
      </c>
      <c r="L25" s="44">
        <v>1.25</v>
      </c>
      <c r="M25" s="46"/>
      <c r="N25" s="71"/>
      <c r="O25" s="48">
        <v>4.5999999999999996</v>
      </c>
      <c r="P25" s="72"/>
    </row>
    <row r="26" spans="1:16" x14ac:dyDescent="0.2">
      <c r="A26" s="39">
        <v>560055</v>
      </c>
      <c r="B26" s="40" t="s">
        <v>11</v>
      </c>
      <c r="C26" s="41">
        <v>9008</v>
      </c>
      <c r="D26" s="41">
        <v>11375</v>
      </c>
      <c r="E26" s="41">
        <v>22107</v>
      </c>
      <c r="F26" s="41">
        <v>19455</v>
      </c>
      <c r="G26" s="69">
        <v>0.40749999999999997</v>
      </c>
      <c r="H26" s="69">
        <v>0.5847</v>
      </c>
      <c r="I26" s="45">
        <v>5</v>
      </c>
      <c r="J26" s="70">
        <v>5</v>
      </c>
      <c r="K26" s="45">
        <v>4.05</v>
      </c>
      <c r="L26" s="44">
        <v>0.95</v>
      </c>
      <c r="M26" s="46"/>
      <c r="N26" s="71"/>
      <c r="O26" s="48">
        <v>5</v>
      </c>
      <c r="P26" s="72"/>
    </row>
    <row r="27" spans="1:16" x14ac:dyDescent="0.2">
      <c r="A27" s="39">
        <v>560056</v>
      </c>
      <c r="B27" s="40" t="s">
        <v>12</v>
      </c>
      <c r="C27" s="41">
        <v>9644</v>
      </c>
      <c r="D27" s="41">
        <v>10964</v>
      </c>
      <c r="E27" s="41">
        <v>39568</v>
      </c>
      <c r="F27" s="41">
        <v>19343</v>
      </c>
      <c r="G27" s="69">
        <v>0.2437</v>
      </c>
      <c r="H27" s="69">
        <v>0.56679999999999997</v>
      </c>
      <c r="I27" s="45">
        <v>4.21</v>
      </c>
      <c r="J27" s="70">
        <v>5</v>
      </c>
      <c r="K27" s="45">
        <v>3.45</v>
      </c>
      <c r="L27" s="44">
        <v>0.9</v>
      </c>
      <c r="M27" s="46"/>
      <c r="N27" s="71"/>
      <c r="O27" s="48">
        <v>4.3499999999999996</v>
      </c>
      <c r="P27" s="72"/>
    </row>
    <row r="28" spans="1:16" x14ac:dyDescent="0.2">
      <c r="A28" s="39">
        <v>560057</v>
      </c>
      <c r="B28" s="40" t="s">
        <v>13</v>
      </c>
      <c r="C28" s="41">
        <v>17450</v>
      </c>
      <c r="D28" s="41">
        <v>17221</v>
      </c>
      <c r="E28" s="41">
        <v>53860</v>
      </c>
      <c r="F28" s="41">
        <v>29847</v>
      </c>
      <c r="G28" s="69">
        <v>0.32400000000000001</v>
      </c>
      <c r="H28" s="69">
        <v>0.57699999999999996</v>
      </c>
      <c r="I28" s="45">
        <v>5</v>
      </c>
      <c r="J28" s="70">
        <v>5</v>
      </c>
      <c r="K28" s="45">
        <v>3.95</v>
      </c>
      <c r="L28" s="44">
        <v>1.05</v>
      </c>
      <c r="M28" s="49"/>
      <c r="N28" s="71"/>
      <c r="O28" s="48">
        <v>5</v>
      </c>
      <c r="P28" s="72"/>
    </row>
    <row r="29" spans="1:16" x14ac:dyDescent="0.2">
      <c r="A29" s="39">
        <v>560058</v>
      </c>
      <c r="B29" s="40" t="s">
        <v>14</v>
      </c>
      <c r="C29" s="41">
        <v>25305</v>
      </c>
      <c r="D29" s="41">
        <v>35334</v>
      </c>
      <c r="E29" s="41">
        <v>82370</v>
      </c>
      <c r="F29" s="41">
        <v>61014</v>
      </c>
      <c r="G29" s="69">
        <v>0.30719999999999997</v>
      </c>
      <c r="H29" s="69">
        <v>0.57909999999999995</v>
      </c>
      <c r="I29" s="45">
        <v>5</v>
      </c>
      <c r="J29" s="70">
        <v>5</v>
      </c>
      <c r="K29" s="45">
        <v>3.9</v>
      </c>
      <c r="L29" s="44">
        <v>1.1000000000000001</v>
      </c>
      <c r="M29" s="49"/>
      <c r="N29" s="71"/>
      <c r="O29" s="48">
        <v>5</v>
      </c>
      <c r="P29" s="72"/>
    </row>
    <row r="30" spans="1:16" x14ac:dyDescent="0.2">
      <c r="A30" s="39">
        <v>560059</v>
      </c>
      <c r="B30" s="40" t="s">
        <v>15</v>
      </c>
      <c r="C30" s="41">
        <v>8355</v>
      </c>
      <c r="D30" s="41">
        <v>9523</v>
      </c>
      <c r="E30" s="41">
        <v>24227</v>
      </c>
      <c r="F30" s="41">
        <v>16632</v>
      </c>
      <c r="G30" s="69">
        <v>0.34489999999999998</v>
      </c>
      <c r="H30" s="69">
        <v>0.5726</v>
      </c>
      <c r="I30" s="45">
        <v>5</v>
      </c>
      <c r="J30" s="70">
        <v>5</v>
      </c>
      <c r="K30" s="45">
        <v>4</v>
      </c>
      <c r="L30" s="44">
        <v>1</v>
      </c>
      <c r="M30" s="49"/>
      <c r="N30" s="71"/>
      <c r="O30" s="48">
        <v>5</v>
      </c>
      <c r="P30" s="72"/>
    </row>
    <row r="31" spans="1:16" x14ac:dyDescent="0.2">
      <c r="A31" s="39">
        <v>560060</v>
      </c>
      <c r="B31" s="40" t="s">
        <v>16</v>
      </c>
      <c r="C31" s="41">
        <v>11861</v>
      </c>
      <c r="D31" s="41">
        <v>15854</v>
      </c>
      <c r="E31" s="41">
        <v>34481</v>
      </c>
      <c r="F31" s="41">
        <v>29082</v>
      </c>
      <c r="G31" s="69">
        <v>0.34399999999999997</v>
      </c>
      <c r="H31" s="69">
        <v>0.54510000000000003</v>
      </c>
      <c r="I31" s="45">
        <v>5</v>
      </c>
      <c r="J31" s="70">
        <v>5</v>
      </c>
      <c r="K31" s="45">
        <v>3.85</v>
      </c>
      <c r="L31" s="44">
        <v>1.1499999999999999</v>
      </c>
      <c r="M31" s="49"/>
      <c r="N31" s="71"/>
      <c r="O31" s="48">
        <v>5</v>
      </c>
      <c r="P31" s="72"/>
    </row>
    <row r="32" spans="1:16" x14ac:dyDescent="0.2">
      <c r="A32" s="39">
        <v>560061</v>
      </c>
      <c r="B32" s="40" t="s">
        <v>17</v>
      </c>
      <c r="C32" s="41">
        <v>7914</v>
      </c>
      <c r="D32" s="41">
        <v>16303</v>
      </c>
      <c r="E32" s="41">
        <v>27845</v>
      </c>
      <c r="F32" s="41">
        <v>29819</v>
      </c>
      <c r="G32" s="69">
        <v>0.28420000000000001</v>
      </c>
      <c r="H32" s="69">
        <v>0.54669999999999996</v>
      </c>
      <c r="I32" s="45">
        <v>5</v>
      </c>
      <c r="J32" s="70">
        <v>5</v>
      </c>
      <c r="K32" s="45">
        <v>3.9</v>
      </c>
      <c r="L32" s="44">
        <v>1.1000000000000001</v>
      </c>
      <c r="M32" s="49"/>
      <c r="N32" s="71"/>
      <c r="O32" s="48">
        <v>5</v>
      </c>
      <c r="P32" s="72"/>
    </row>
    <row r="33" spans="1:16" x14ac:dyDescent="0.2">
      <c r="A33" s="39">
        <v>560062</v>
      </c>
      <c r="B33" s="40" t="s">
        <v>18</v>
      </c>
      <c r="C33" s="41">
        <v>4297</v>
      </c>
      <c r="D33" s="41">
        <v>7959</v>
      </c>
      <c r="E33" s="41">
        <v>15849</v>
      </c>
      <c r="F33" s="41">
        <v>14101</v>
      </c>
      <c r="G33" s="69">
        <v>0.27110000000000001</v>
      </c>
      <c r="H33" s="69">
        <v>0.56440000000000001</v>
      </c>
      <c r="I33" s="45">
        <v>5</v>
      </c>
      <c r="J33" s="70">
        <v>5</v>
      </c>
      <c r="K33" s="45">
        <v>4</v>
      </c>
      <c r="L33" s="44">
        <v>1</v>
      </c>
      <c r="M33" s="49"/>
      <c r="N33" s="71"/>
      <c r="O33" s="48">
        <v>5</v>
      </c>
      <c r="P33" s="72"/>
    </row>
    <row r="34" spans="1:16" ht="25.5" x14ac:dyDescent="0.2">
      <c r="A34" s="39">
        <v>560063</v>
      </c>
      <c r="B34" s="40" t="s">
        <v>19</v>
      </c>
      <c r="C34" s="41">
        <v>10984</v>
      </c>
      <c r="D34" s="41">
        <v>8991</v>
      </c>
      <c r="E34" s="41">
        <v>23440</v>
      </c>
      <c r="F34" s="41">
        <v>17525</v>
      </c>
      <c r="G34" s="69">
        <v>0.46860000000000002</v>
      </c>
      <c r="H34" s="69">
        <v>0.51300000000000001</v>
      </c>
      <c r="I34" s="45">
        <v>5</v>
      </c>
      <c r="J34" s="70">
        <v>5</v>
      </c>
      <c r="K34" s="45">
        <v>3.85</v>
      </c>
      <c r="L34" s="44">
        <v>1.1499999999999999</v>
      </c>
      <c r="M34" s="49"/>
      <c r="N34" s="71"/>
      <c r="O34" s="48">
        <v>5</v>
      </c>
      <c r="P34" s="72"/>
    </row>
    <row r="35" spans="1:16" x14ac:dyDescent="0.2">
      <c r="A35" s="39">
        <v>560064</v>
      </c>
      <c r="B35" s="40" t="s">
        <v>80</v>
      </c>
      <c r="C35" s="41">
        <v>50914</v>
      </c>
      <c r="D35" s="41">
        <v>57443</v>
      </c>
      <c r="E35" s="41">
        <v>113318</v>
      </c>
      <c r="F35" s="41">
        <v>89049</v>
      </c>
      <c r="G35" s="69">
        <v>0.44929999999999998</v>
      </c>
      <c r="H35" s="69">
        <v>0.64510000000000001</v>
      </c>
      <c r="I35" s="45">
        <v>5</v>
      </c>
      <c r="J35" s="70">
        <v>5</v>
      </c>
      <c r="K35" s="45">
        <v>3.85</v>
      </c>
      <c r="L35" s="44">
        <v>1.1499999999999999</v>
      </c>
      <c r="M35" s="49"/>
      <c r="N35" s="71"/>
      <c r="O35" s="48">
        <v>5</v>
      </c>
      <c r="P35" s="72"/>
    </row>
    <row r="36" spans="1:16" x14ac:dyDescent="0.2">
      <c r="A36" s="39">
        <v>560065</v>
      </c>
      <c r="B36" s="40" t="s">
        <v>20</v>
      </c>
      <c r="C36" s="41">
        <v>18456</v>
      </c>
      <c r="D36" s="41">
        <v>19752</v>
      </c>
      <c r="E36" s="41">
        <v>41072</v>
      </c>
      <c r="F36" s="41">
        <v>27472</v>
      </c>
      <c r="G36" s="69">
        <v>0.44940000000000002</v>
      </c>
      <c r="H36" s="69">
        <v>0.71899999999999997</v>
      </c>
      <c r="I36" s="45">
        <v>5</v>
      </c>
      <c r="J36" s="70">
        <v>5</v>
      </c>
      <c r="K36" s="45">
        <v>4.05</v>
      </c>
      <c r="L36" s="44">
        <v>0.95</v>
      </c>
      <c r="M36" s="49"/>
      <c r="N36" s="71"/>
      <c r="O36" s="48">
        <v>5</v>
      </c>
      <c r="P36" s="72"/>
    </row>
    <row r="37" spans="1:16" x14ac:dyDescent="0.2">
      <c r="A37" s="39">
        <v>560066</v>
      </c>
      <c r="B37" s="40" t="s">
        <v>21</v>
      </c>
      <c r="C37" s="41">
        <v>4562</v>
      </c>
      <c r="D37" s="41">
        <v>8427</v>
      </c>
      <c r="E37" s="41">
        <v>22933</v>
      </c>
      <c r="F37" s="41">
        <v>15187</v>
      </c>
      <c r="G37" s="69">
        <v>0.19889999999999999</v>
      </c>
      <c r="H37" s="69">
        <v>0.55489999999999995</v>
      </c>
      <c r="I37" s="45">
        <v>2.81</v>
      </c>
      <c r="J37" s="70">
        <v>5</v>
      </c>
      <c r="K37" s="45">
        <v>2.25</v>
      </c>
      <c r="L37" s="44">
        <v>1</v>
      </c>
      <c r="M37" s="49"/>
      <c r="N37" s="71"/>
      <c r="O37" s="48">
        <v>3.25</v>
      </c>
      <c r="P37" s="72"/>
    </row>
    <row r="38" spans="1:16" x14ac:dyDescent="0.2">
      <c r="A38" s="39">
        <v>560067</v>
      </c>
      <c r="B38" s="40" t="s">
        <v>22</v>
      </c>
      <c r="C38" s="41">
        <v>6455</v>
      </c>
      <c r="D38" s="41">
        <v>27905</v>
      </c>
      <c r="E38" s="41">
        <v>38408</v>
      </c>
      <c r="F38" s="41">
        <v>43339</v>
      </c>
      <c r="G38" s="69">
        <v>0.1681</v>
      </c>
      <c r="H38" s="69">
        <v>0.64390000000000003</v>
      </c>
      <c r="I38" s="45">
        <v>1.85</v>
      </c>
      <c r="J38" s="70">
        <v>5</v>
      </c>
      <c r="K38" s="45">
        <v>1.41</v>
      </c>
      <c r="L38" s="44">
        <v>1.2</v>
      </c>
      <c r="M38" s="49"/>
      <c r="N38" s="71"/>
      <c r="O38" s="48">
        <v>2.61</v>
      </c>
      <c r="P38" s="72"/>
    </row>
    <row r="39" spans="1:16" x14ac:dyDescent="0.2">
      <c r="A39" s="39">
        <v>560068</v>
      </c>
      <c r="B39" s="40" t="s">
        <v>23</v>
      </c>
      <c r="C39" s="41">
        <v>13629</v>
      </c>
      <c r="D39" s="41">
        <v>23410</v>
      </c>
      <c r="E39" s="41">
        <v>48204</v>
      </c>
      <c r="F39" s="41">
        <v>37230</v>
      </c>
      <c r="G39" s="69">
        <v>0.28270000000000001</v>
      </c>
      <c r="H39" s="69">
        <v>0.62880000000000003</v>
      </c>
      <c r="I39" s="45">
        <v>5</v>
      </c>
      <c r="J39" s="70">
        <v>5</v>
      </c>
      <c r="K39" s="45">
        <v>3.85</v>
      </c>
      <c r="L39" s="44">
        <v>1.1499999999999999</v>
      </c>
      <c r="M39" s="49"/>
      <c r="N39" s="71"/>
      <c r="O39" s="48">
        <v>5</v>
      </c>
      <c r="P39" s="72"/>
    </row>
    <row r="40" spans="1:16" x14ac:dyDescent="0.2">
      <c r="A40" s="39">
        <v>560069</v>
      </c>
      <c r="B40" s="40" t="s">
        <v>24</v>
      </c>
      <c r="C40" s="41">
        <v>23179</v>
      </c>
      <c r="D40" s="41">
        <v>18618</v>
      </c>
      <c r="E40" s="41">
        <v>44252</v>
      </c>
      <c r="F40" s="41">
        <v>24591</v>
      </c>
      <c r="G40" s="69">
        <v>0.52380000000000004</v>
      </c>
      <c r="H40" s="69">
        <v>0.7571</v>
      </c>
      <c r="I40" s="45">
        <v>5</v>
      </c>
      <c r="J40" s="70">
        <v>5</v>
      </c>
      <c r="K40" s="45">
        <v>3.9</v>
      </c>
      <c r="L40" s="44">
        <v>1.1000000000000001</v>
      </c>
      <c r="M40" s="49"/>
      <c r="N40" s="71"/>
      <c r="O40" s="48">
        <v>5</v>
      </c>
      <c r="P40" s="72"/>
    </row>
    <row r="41" spans="1:16" x14ac:dyDescent="0.2">
      <c r="A41" s="39">
        <v>560070</v>
      </c>
      <c r="B41" s="40" t="s">
        <v>25</v>
      </c>
      <c r="C41" s="41">
        <v>50335</v>
      </c>
      <c r="D41" s="41">
        <v>70006</v>
      </c>
      <c r="E41" s="41">
        <v>174070</v>
      </c>
      <c r="F41" s="41">
        <v>130572</v>
      </c>
      <c r="G41" s="69">
        <v>0.28920000000000001</v>
      </c>
      <c r="H41" s="69">
        <v>0.53610000000000002</v>
      </c>
      <c r="I41" s="45">
        <v>5</v>
      </c>
      <c r="J41" s="70">
        <v>5</v>
      </c>
      <c r="K41" s="45">
        <v>3.75</v>
      </c>
      <c r="L41" s="44">
        <v>1.25</v>
      </c>
      <c r="M41" s="49"/>
      <c r="N41" s="71"/>
      <c r="O41" s="48">
        <v>5</v>
      </c>
      <c r="P41" s="72"/>
    </row>
    <row r="42" spans="1:16" x14ac:dyDescent="0.2">
      <c r="A42" s="39">
        <v>560071</v>
      </c>
      <c r="B42" s="40" t="s">
        <v>26</v>
      </c>
      <c r="C42" s="41">
        <v>18346</v>
      </c>
      <c r="D42" s="41">
        <v>23131</v>
      </c>
      <c r="E42" s="41">
        <v>43229</v>
      </c>
      <c r="F42" s="41">
        <v>41678</v>
      </c>
      <c r="G42" s="69">
        <v>0.4244</v>
      </c>
      <c r="H42" s="69">
        <v>0.55500000000000005</v>
      </c>
      <c r="I42" s="45">
        <v>5</v>
      </c>
      <c r="J42" s="70">
        <v>5</v>
      </c>
      <c r="K42" s="45">
        <v>3.75</v>
      </c>
      <c r="L42" s="44">
        <v>1.25</v>
      </c>
      <c r="M42" s="49"/>
      <c r="N42" s="71"/>
      <c r="O42" s="48">
        <v>5</v>
      </c>
      <c r="P42" s="72"/>
    </row>
    <row r="43" spans="1:16" x14ac:dyDescent="0.2">
      <c r="A43" s="39">
        <v>560072</v>
      </c>
      <c r="B43" s="40" t="s">
        <v>27</v>
      </c>
      <c r="C43" s="41">
        <v>17848</v>
      </c>
      <c r="D43" s="41">
        <v>20242</v>
      </c>
      <c r="E43" s="41">
        <v>39417</v>
      </c>
      <c r="F43" s="41">
        <v>33457</v>
      </c>
      <c r="G43" s="69">
        <v>0.45279999999999998</v>
      </c>
      <c r="H43" s="69">
        <v>0.60499999999999998</v>
      </c>
      <c r="I43" s="45">
        <v>5</v>
      </c>
      <c r="J43" s="70">
        <v>5</v>
      </c>
      <c r="K43" s="45">
        <v>3.95</v>
      </c>
      <c r="L43" s="44">
        <v>1.05</v>
      </c>
      <c r="M43" s="49"/>
      <c r="N43" s="71"/>
      <c r="O43" s="48">
        <v>5</v>
      </c>
      <c r="P43" s="72"/>
    </row>
    <row r="44" spans="1:16" x14ac:dyDescent="0.2">
      <c r="A44" s="39">
        <v>560073</v>
      </c>
      <c r="B44" s="40" t="s">
        <v>28</v>
      </c>
      <c r="C44" s="41">
        <v>8277</v>
      </c>
      <c r="D44" s="41">
        <v>10353</v>
      </c>
      <c r="E44" s="41">
        <v>36000</v>
      </c>
      <c r="F44" s="41">
        <v>15608</v>
      </c>
      <c r="G44" s="69">
        <v>0.22989999999999999</v>
      </c>
      <c r="H44" s="69">
        <v>0.6633</v>
      </c>
      <c r="I44" s="45">
        <v>3.78</v>
      </c>
      <c r="J44" s="70">
        <v>5</v>
      </c>
      <c r="K44" s="45">
        <v>3.14</v>
      </c>
      <c r="L44" s="44">
        <v>0.85</v>
      </c>
      <c r="M44" s="49"/>
      <c r="N44" s="71"/>
      <c r="O44" s="48">
        <v>3.99</v>
      </c>
      <c r="P44" s="72"/>
    </row>
    <row r="45" spans="1:16" x14ac:dyDescent="0.2">
      <c r="A45" s="39">
        <v>560074</v>
      </c>
      <c r="B45" s="40" t="s">
        <v>29</v>
      </c>
      <c r="C45" s="41">
        <v>9873</v>
      </c>
      <c r="D45" s="41">
        <v>20264</v>
      </c>
      <c r="E45" s="41">
        <v>40636</v>
      </c>
      <c r="F45" s="41">
        <v>35294</v>
      </c>
      <c r="G45" s="69">
        <v>0.24299999999999999</v>
      </c>
      <c r="H45" s="69">
        <v>0.57410000000000005</v>
      </c>
      <c r="I45" s="45">
        <v>4.1900000000000004</v>
      </c>
      <c r="J45" s="70">
        <v>5</v>
      </c>
      <c r="K45" s="45">
        <v>3.18</v>
      </c>
      <c r="L45" s="44">
        <v>1.2</v>
      </c>
      <c r="M45" s="49"/>
      <c r="N45" s="71"/>
      <c r="O45" s="48">
        <v>4.38</v>
      </c>
      <c r="P45" s="72"/>
    </row>
    <row r="46" spans="1:16" x14ac:dyDescent="0.2">
      <c r="A46" s="39">
        <v>560075</v>
      </c>
      <c r="B46" s="40" t="s">
        <v>30</v>
      </c>
      <c r="C46" s="41">
        <v>23671</v>
      </c>
      <c r="D46" s="41">
        <v>32574</v>
      </c>
      <c r="E46" s="41">
        <v>79528</v>
      </c>
      <c r="F46" s="41">
        <v>47559</v>
      </c>
      <c r="G46" s="69">
        <v>0.29759999999999998</v>
      </c>
      <c r="H46" s="69">
        <v>0.68489999999999995</v>
      </c>
      <c r="I46" s="45">
        <v>5</v>
      </c>
      <c r="J46" s="70">
        <v>5</v>
      </c>
      <c r="K46" s="45">
        <v>3.85</v>
      </c>
      <c r="L46" s="44">
        <v>1.1499999999999999</v>
      </c>
      <c r="M46" s="49"/>
      <c r="N46" s="71"/>
      <c r="O46" s="48">
        <v>5</v>
      </c>
      <c r="P46" s="72"/>
    </row>
    <row r="47" spans="1:16" x14ac:dyDescent="0.2">
      <c r="A47" s="39">
        <v>560076</v>
      </c>
      <c r="B47" s="40" t="s">
        <v>31</v>
      </c>
      <c r="C47" s="41">
        <v>5076</v>
      </c>
      <c r="D47" s="41">
        <v>7102</v>
      </c>
      <c r="E47" s="41">
        <v>13377</v>
      </c>
      <c r="F47" s="41">
        <v>12295</v>
      </c>
      <c r="G47" s="69">
        <v>0.3795</v>
      </c>
      <c r="H47" s="69">
        <v>0.5776</v>
      </c>
      <c r="I47" s="45">
        <v>5</v>
      </c>
      <c r="J47" s="70">
        <v>5</v>
      </c>
      <c r="K47" s="45">
        <v>3.95</v>
      </c>
      <c r="L47" s="44">
        <v>1.05</v>
      </c>
      <c r="M47" s="46"/>
      <c r="N47" s="71"/>
      <c r="O47" s="48">
        <v>5</v>
      </c>
      <c r="P47" s="72"/>
    </row>
    <row r="48" spans="1:16" x14ac:dyDescent="0.2">
      <c r="A48" s="39">
        <v>560077</v>
      </c>
      <c r="B48" s="40" t="s">
        <v>32</v>
      </c>
      <c r="C48" s="41">
        <v>6358</v>
      </c>
      <c r="D48" s="41">
        <v>8544</v>
      </c>
      <c r="E48" s="41">
        <v>31365</v>
      </c>
      <c r="F48" s="41">
        <v>13849</v>
      </c>
      <c r="G48" s="69">
        <v>0.20269999999999999</v>
      </c>
      <c r="H48" s="69">
        <v>0.6169</v>
      </c>
      <c r="I48" s="45">
        <v>2.93</v>
      </c>
      <c r="J48" s="70">
        <v>5</v>
      </c>
      <c r="K48" s="45">
        <v>2.4300000000000002</v>
      </c>
      <c r="L48" s="44">
        <v>0.85</v>
      </c>
      <c r="M48" s="46"/>
      <c r="N48" s="71"/>
      <c r="O48" s="48">
        <v>3.28</v>
      </c>
      <c r="P48" s="72"/>
    </row>
    <row r="49" spans="1:16" x14ac:dyDescent="0.2">
      <c r="A49" s="39">
        <v>560078</v>
      </c>
      <c r="B49" s="40" t="s">
        <v>33</v>
      </c>
      <c r="C49" s="41">
        <v>13605</v>
      </c>
      <c r="D49" s="41">
        <v>26775</v>
      </c>
      <c r="E49" s="41">
        <v>61296</v>
      </c>
      <c r="F49" s="41">
        <v>47597</v>
      </c>
      <c r="G49" s="69">
        <v>0.222</v>
      </c>
      <c r="H49" s="69">
        <v>0.5625</v>
      </c>
      <c r="I49" s="45">
        <v>3.53</v>
      </c>
      <c r="J49" s="70">
        <v>5</v>
      </c>
      <c r="K49" s="45">
        <v>2.65</v>
      </c>
      <c r="L49" s="44">
        <v>1.25</v>
      </c>
      <c r="M49" s="46"/>
      <c r="N49" s="71"/>
      <c r="O49" s="48">
        <v>3.9</v>
      </c>
      <c r="P49" s="72"/>
    </row>
    <row r="50" spans="1:16" x14ac:dyDescent="0.2">
      <c r="A50" s="39">
        <v>560079</v>
      </c>
      <c r="B50" s="40" t="s">
        <v>34</v>
      </c>
      <c r="C50" s="41">
        <v>33842</v>
      </c>
      <c r="D50" s="41">
        <v>38640</v>
      </c>
      <c r="E50" s="41">
        <v>116912</v>
      </c>
      <c r="F50" s="41">
        <v>72158</v>
      </c>
      <c r="G50" s="69">
        <v>0.28949999999999998</v>
      </c>
      <c r="H50" s="69">
        <v>0.53549999999999998</v>
      </c>
      <c r="I50" s="45">
        <v>5</v>
      </c>
      <c r="J50" s="70">
        <v>5</v>
      </c>
      <c r="K50" s="45">
        <v>3.85</v>
      </c>
      <c r="L50" s="44">
        <v>1.1499999999999999</v>
      </c>
      <c r="M50" s="46"/>
      <c r="N50" s="71"/>
      <c r="O50" s="48">
        <v>5</v>
      </c>
      <c r="P50" s="72"/>
    </row>
    <row r="51" spans="1:16" x14ac:dyDescent="0.2">
      <c r="A51" s="39">
        <v>560080</v>
      </c>
      <c r="B51" s="40" t="s">
        <v>35</v>
      </c>
      <c r="C51" s="41">
        <v>5390</v>
      </c>
      <c r="D51" s="41">
        <v>15386</v>
      </c>
      <c r="E51" s="41">
        <v>31859</v>
      </c>
      <c r="F51" s="41">
        <v>33286</v>
      </c>
      <c r="G51" s="69">
        <v>0.16919999999999999</v>
      </c>
      <c r="H51" s="69">
        <v>0.4622</v>
      </c>
      <c r="I51" s="45">
        <v>1.88</v>
      </c>
      <c r="J51" s="70">
        <v>5</v>
      </c>
      <c r="K51" s="45">
        <v>1.45</v>
      </c>
      <c r="L51" s="44">
        <v>1.1499999999999999</v>
      </c>
      <c r="M51" s="46"/>
      <c r="N51" s="71"/>
      <c r="O51" s="48">
        <v>2.6</v>
      </c>
      <c r="P51" s="72"/>
    </row>
    <row r="52" spans="1:16" x14ac:dyDescent="0.2">
      <c r="A52" s="39">
        <v>560081</v>
      </c>
      <c r="B52" s="40" t="s">
        <v>36</v>
      </c>
      <c r="C52" s="41">
        <v>11443</v>
      </c>
      <c r="D52" s="41">
        <v>20308</v>
      </c>
      <c r="E52" s="41">
        <v>33150</v>
      </c>
      <c r="F52" s="41">
        <v>34796</v>
      </c>
      <c r="G52" s="69">
        <v>0.34520000000000001</v>
      </c>
      <c r="H52" s="69">
        <v>0.58360000000000001</v>
      </c>
      <c r="I52" s="45">
        <v>5</v>
      </c>
      <c r="J52" s="70">
        <v>5</v>
      </c>
      <c r="K52" s="45">
        <v>3.8</v>
      </c>
      <c r="L52" s="44">
        <v>1.2</v>
      </c>
      <c r="M52" s="46"/>
      <c r="N52" s="71"/>
      <c r="O52" s="48">
        <v>5</v>
      </c>
      <c r="P52" s="72"/>
    </row>
    <row r="53" spans="1:16" x14ac:dyDescent="0.2">
      <c r="A53" s="39">
        <v>560082</v>
      </c>
      <c r="B53" s="40" t="s">
        <v>37</v>
      </c>
      <c r="C53" s="41">
        <v>10455</v>
      </c>
      <c r="D53" s="41">
        <v>16245</v>
      </c>
      <c r="E53" s="41">
        <v>39552</v>
      </c>
      <c r="F53" s="41">
        <v>26680</v>
      </c>
      <c r="G53" s="69">
        <v>0.26429999999999998</v>
      </c>
      <c r="H53" s="69">
        <v>0.6089</v>
      </c>
      <c r="I53" s="45">
        <v>4.8499999999999996</v>
      </c>
      <c r="J53" s="70">
        <v>5</v>
      </c>
      <c r="K53" s="45">
        <v>3.88</v>
      </c>
      <c r="L53" s="44">
        <v>1</v>
      </c>
      <c r="M53" s="46"/>
      <c r="N53" s="71"/>
      <c r="O53" s="48">
        <v>4.88</v>
      </c>
      <c r="P53" s="72"/>
    </row>
    <row r="54" spans="1:16" x14ac:dyDescent="0.2">
      <c r="A54" s="39">
        <v>560083</v>
      </c>
      <c r="B54" s="40" t="s">
        <v>38</v>
      </c>
      <c r="C54" s="41">
        <v>8538</v>
      </c>
      <c r="D54" s="41">
        <v>16330</v>
      </c>
      <c r="E54" s="41">
        <v>33700</v>
      </c>
      <c r="F54" s="41">
        <v>24852</v>
      </c>
      <c r="G54" s="69">
        <v>0.25340000000000001</v>
      </c>
      <c r="H54" s="69">
        <v>0.65710000000000002</v>
      </c>
      <c r="I54" s="45">
        <v>4.51</v>
      </c>
      <c r="J54" s="70">
        <v>5</v>
      </c>
      <c r="K54" s="45">
        <v>3.65</v>
      </c>
      <c r="L54" s="44">
        <v>0.95</v>
      </c>
      <c r="M54" s="46"/>
      <c r="N54" s="71"/>
      <c r="O54" s="48">
        <v>4.5999999999999996</v>
      </c>
      <c r="P54" s="72"/>
    </row>
    <row r="55" spans="1:16" x14ac:dyDescent="0.2">
      <c r="A55" s="39">
        <v>560084</v>
      </c>
      <c r="B55" s="40" t="s">
        <v>39</v>
      </c>
      <c r="C55" s="41">
        <v>6882</v>
      </c>
      <c r="D55" s="41">
        <v>12575</v>
      </c>
      <c r="E55" s="41">
        <v>36003</v>
      </c>
      <c r="F55" s="41">
        <v>31221</v>
      </c>
      <c r="G55" s="69">
        <v>0.19120000000000001</v>
      </c>
      <c r="H55" s="69">
        <v>0.40279999999999999</v>
      </c>
      <c r="I55" s="45">
        <v>2.57</v>
      </c>
      <c r="J55" s="70">
        <v>4.82</v>
      </c>
      <c r="K55" s="45">
        <v>1.93</v>
      </c>
      <c r="L55" s="44">
        <v>1.21</v>
      </c>
      <c r="M55" s="46"/>
      <c r="N55" s="71"/>
      <c r="O55" s="48">
        <v>3.14</v>
      </c>
      <c r="P55" s="72"/>
    </row>
    <row r="56" spans="1:16" ht="25.5" x14ac:dyDescent="0.2">
      <c r="A56" s="39">
        <v>560085</v>
      </c>
      <c r="B56" s="40" t="s">
        <v>81</v>
      </c>
      <c r="C56" s="41">
        <v>4894</v>
      </c>
      <c r="D56" s="41">
        <v>169</v>
      </c>
      <c r="E56" s="41">
        <v>19350</v>
      </c>
      <c r="F56" s="41">
        <v>1293</v>
      </c>
      <c r="G56" s="69">
        <v>0.25290000000000001</v>
      </c>
      <c r="H56" s="69">
        <v>0.13070000000000001</v>
      </c>
      <c r="I56" s="45">
        <v>4.5</v>
      </c>
      <c r="J56" s="70">
        <v>0</v>
      </c>
      <c r="K56" s="45">
        <v>4.28</v>
      </c>
      <c r="L56" s="44">
        <v>0</v>
      </c>
      <c r="M56" s="46"/>
      <c r="N56" s="71"/>
      <c r="O56" s="48">
        <v>4.28</v>
      </c>
      <c r="P56" s="72"/>
    </row>
    <row r="57" spans="1:16" ht="25.5" x14ac:dyDescent="0.2">
      <c r="A57" s="39">
        <v>560086</v>
      </c>
      <c r="B57" s="40" t="s">
        <v>82</v>
      </c>
      <c r="C57" s="41">
        <v>9956</v>
      </c>
      <c r="D57" s="41">
        <v>1817</v>
      </c>
      <c r="E57" s="41">
        <v>35734</v>
      </c>
      <c r="F57" s="41">
        <v>2641</v>
      </c>
      <c r="G57" s="69">
        <v>0.27860000000000001</v>
      </c>
      <c r="H57" s="69">
        <v>0.68799999999999994</v>
      </c>
      <c r="I57" s="45">
        <v>5</v>
      </c>
      <c r="J57" s="70">
        <v>5</v>
      </c>
      <c r="K57" s="45">
        <v>4.8499999999999996</v>
      </c>
      <c r="L57" s="44">
        <v>0.15</v>
      </c>
      <c r="M57" s="49"/>
      <c r="N57" s="71"/>
      <c r="O57" s="48">
        <v>5</v>
      </c>
      <c r="P57" s="72"/>
    </row>
    <row r="58" spans="1:16" x14ac:dyDescent="0.2">
      <c r="A58" s="39">
        <v>560087</v>
      </c>
      <c r="B58" s="40" t="s">
        <v>83</v>
      </c>
      <c r="C58" s="41">
        <v>6323</v>
      </c>
      <c r="D58" s="41">
        <v>0</v>
      </c>
      <c r="E58" s="41">
        <v>57996</v>
      </c>
      <c r="F58" s="41">
        <v>3</v>
      </c>
      <c r="G58" s="69">
        <v>0.109</v>
      </c>
      <c r="H58" s="69">
        <v>0</v>
      </c>
      <c r="I58" s="45">
        <v>0</v>
      </c>
      <c r="J58" s="70">
        <v>0</v>
      </c>
      <c r="K58" s="45">
        <v>0</v>
      </c>
      <c r="L58" s="44">
        <v>0</v>
      </c>
      <c r="M58" s="46"/>
      <c r="N58" s="71"/>
      <c r="O58" s="48">
        <v>0</v>
      </c>
      <c r="P58" s="72"/>
    </row>
    <row r="59" spans="1:16" ht="25.5" x14ac:dyDescent="0.2">
      <c r="A59" s="39">
        <v>560088</v>
      </c>
      <c r="B59" s="40" t="s">
        <v>84</v>
      </c>
      <c r="C59" s="41">
        <v>2978</v>
      </c>
      <c r="D59" s="41">
        <v>0</v>
      </c>
      <c r="E59" s="41">
        <v>11442</v>
      </c>
      <c r="F59" s="41">
        <v>0</v>
      </c>
      <c r="G59" s="69">
        <v>0.26029999999999998</v>
      </c>
      <c r="H59" s="69">
        <v>0</v>
      </c>
      <c r="I59" s="45">
        <v>4.7300000000000004</v>
      </c>
      <c r="J59" s="70">
        <v>0</v>
      </c>
      <c r="K59" s="45">
        <v>4.7300000000000004</v>
      </c>
      <c r="L59" s="44">
        <v>0</v>
      </c>
      <c r="M59" s="46"/>
      <c r="N59" s="71"/>
      <c r="O59" s="48">
        <v>4.7300000000000004</v>
      </c>
      <c r="P59" s="72"/>
    </row>
    <row r="60" spans="1:16" ht="25.5" x14ac:dyDescent="0.2">
      <c r="A60" s="39">
        <v>560089</v>
      </c>
      <c r="B60" s="40" t="s">
        <v>85</v>
      </c>
      <c r="C60" s="41">
        <v>2178</v>
      </c>
      <c r="D60" s="41">
        <v>0</v>
      </c>
      <c r="E60" s="41">
        <v>13573</v>
      </c>
      <c r="F60" s="41">
        <v>3</v>
      </c>
      <c r="G60" s="69">
        <v>0.1605</v>
      </c>
      <c r="H60" s="69">
        <v>0</v>
      </c>
      <c r="I60" s="45">
        <v>1.61</v>
      </c>
      <c r="J60" s="70">
        <v>0</v>
      </c>
      <c r="K60" s="45">
        <v>1.61</v>
      </c>
      <c r="L60" s="44">
        <v>0</v>
      </c>
      <c r="M60" s="46"/>
      <c r="N60" s="71"/>
      <c r="O60" s="48">
        <v>1.61</v>
      </c>
      <c r="P60" s="72"/>
    </row>
    <row r="61" spans="1:16" ht="25.5" x14ac:dyDescent="0.2">
      <c r="A61" s="39">
        <v>560096</v>
      </c>
      <c r="B61" s="40" t="s">
        <v>86</v>
      </c>
      <c r="C61" s="41">
        <v>27</v>
      </c>
      <c r="D61" s="41">
        <v>48</v>
      </c>
      <c r="E61" s="41">
        <v>243</v>
      </c>
      <c r="F61" s="41">
        <v>69</v>
      </c>
      <c r="G61" s="69">
        <v>0.1111</v>
      </c>
      <c r="H61" s="69">
        <v>0.69569999999999999</v>
      </c>
      <c r="I61" s="45">
        <v>7.0000000000000007E-2</v>
      </c>
      <c r="J61" s="70">
        <v>5</v>
      </c>
      <c r="K61" s="45">
        <v>7.0000000000000007E-2</v>
      </c>
      <c r="L61" s="44">
        <v>0.25</v>
      </c>
      <c r="M61" s="46"/>
      <c r="N61" s="71"/>
      <c r="O61" s="48">
        <v>0.32</v>
      </c>
      <c r="P61" s="72"/>
    </row>
    <row r="62" spans="1:16" ht="25.5" x14ac:dyDescent="0.2">
      <c r="A62" s="39">
        <v>560098</v>
      </c>
      <c r="B62" s="40" t="s">
        <v>87</v>
      </c>
      <c r="C62" s="41">
        <v>1215</v>
      </c>
      <c r="D62" s="41">
        <v>0</v>
      </c>
      <c r="E62" s="41">
        <v>5097</v>
      </c>
      <c r="F62" s="41">
        <v>0</v>
      </c>
      <c r="G62" s="69">
        <v>0.2384</v>
      </c>
      <c r="H62" s="69">
        <v>0</v>
      </c>
      <c r="I62" s="45">
        <v>4.04</v>
      </c>
      <c r="J62" s="70">
        <v>0</v>
      </c>
      <c r="K62" s="45">
        <v>4.04</v>
      </c>
      <c r="L62" s="44">
        <v>0</v>
      </c>
      <c r="M62" s="46"/>
      <c r="N62" s="71"/>
      <c r="O62" s="48">
        <v>4.04</v>
      </c>
      <c r="P62" s="72"/>
    </row>
    <row r="63" spans="1:16" ht="38.25" x14ac:dyDescent="0.2">
      <c r="A63" s="39">
        <v>560099</v>
      </c>
      <c r="B63" s="40" t="s">
        <v>88</v>
      </c>
      <c r="C63" s="41">
        <v>286</v>
      </c>
      <c r="D63" s="41">
        <v>24</v>
      </c>
      <c r="E63" s="41">
        <v>1546</v>
      </c>
      <c r="F63" s="41">
        <v>95</v>
      </c>
      <c r="G63" s="69">
        <v>0.185</v>
      </c>
      <c r="H63" s="69">
        <v>0.25259999999999999</v>
      </c>
      <c r="I63" s="45">
        <v>2.38</v>
      </c>
      <c r="J63" s="70">
        <v>2.16</v>
      </c>
      <c r="K63" s="45">
        <v>2.2400000000000002</v>
      </c>
      <c r="L63" s="44">
        <v>0.13</v>
      </c>
      <c r="M63" s="46"/>
      <c r="N63" s="71"/>
      <c r="O63" s="48">
        <v>2.37</v>
      </c>
      <c r="P63" s="72"/>
    </row>
    <row r="64" spans="1:16" x14ac:dyDescent="0.2">
      <c r="A64" s="39">
        <v>560205</v>
      </c>
      <c r="B64" s="52" t="s">
        <v>110</v>
      </c>
      <c r="C64" s="41">
        <v>1</v>
      </c>
      <c r="D64" s="41">
        <v>0</v>
      </c>
      <c r="E64" s="41">
        <v>7</v>
      </c>
      <c r="F64" s="41">
        <v>2</v>
      </c>
      <c r="G64" s="69">
        <v>0.1429</v>
      </c>
      <c r="H64" s="69">
        <v>0</v>
      </c>
      <c r="I64" s="45">
        <v>1.06</v>
      </c>
      <c r="J64" s="70">
        <v>0</v>
      </c>
      <c r="K64" s="45">
        <v>0.88</v>
      </c>
      <c r="L64" s="44">
        <v>0</v>
      </c>
      <c r="M64" s="46"/>
      <c r="N64" s="71"/>
      <c r="O64" s="48">
        <v>0.88</v>
      </c>
      <c r="P64" s="72"/>
    </row>
    <row r="65" spans="1:16" ht="38.25" x14ac:dyDescent="0.2">
      <c r="A65" s="39">
        <v>560206</v>
      </c>
      <c r="B65" s="40" t="s">
        <v>43</v>
      </c>
      <c r="C65" s="41">
        <v>42326</v>
      </c>
      <c r="D65" s="41">
        <v>42</v>
      </c>
      <c r="E65" s="41">
        <v>181705</v>
      </c>
      <c r="F65" s="41">
        <v>155</v>
      </c>
      <c r="G65" s="69">
        <v>0.2329</v>
      </c>
      <c r="H65" s="69">
        <v>0.27100000000000002</v>
      </c>
      <c r="I65" s="45">
        <v>3.87</v>
      </c>
      <c r="J65" s="70">
        <v>2.48</v>
      </c>
      <c r="K65" s="45">
        <v>3.87</v>
      </c>
      <c r="L65" s="44">
        <v>0</v>
      </c>
      <c r="M65" s="46"/>
      <c r="N65" s="71"/>
      <c r="O65" s="48">
        <v>3.87</v>
      </c>
      <c r="P65" s="72"/>
    </row>
    <row r="66" spans="1:16" ht="38.25" x14ac:dyDescent="0.2">
      <c r="A66" s="53">
        <v>560214</v>
      </c>
      <c r="B66" s="40" t="s">
        <v>44</v>
      </c>
      <c r="C66" s="41">
        <v>33249</v>
      </c>
      <c r="D66" s="41">
        <v>59028</v>
      </c>
      <c r="E66" s="41">
        <v>215168</v>
      </c>
      <c r="F66" s="41">
        <v>161968</v>
      </c>
      <c r="G66" s="69">
        <v>0.1545</v>
      </c>
      <c r="H66" s="69">
        <v>0.3644</v>
      </c>
      <c r="I66" s="45">
        <v>1.42</v>
      </c>
      <c r="J66" s="70">
        <v>4.1399999999999997</v>
      </c>
      <c r="K66" s="45">
        <v>1.08</v>
      </c>
      <c r="L66" s="44">
        <v>0.99</v>
      </c>
      <c r="M66" s="54"/>
      <c r="N66" s="71"/>
      <c r="O66" s="48">
        <v>2.0699999999999998</v>
      </c>
      <c r="P66" s="72"/>
    </row>
    <row r="67" spans="1:16" s="37" customFormat="1" x14ac:dyDescent="0.2">
      <c r="A67" s="55"/>
      <c r="B67" s="56" t="s">
        <v>124</v>
      </c>
      <c r="C67" s="73">
        <v>1099822</v>
      </c>
      <c r="D67" s="73">
        <v>1562879</v>
      </c>
      <c r="E67" s="73">
        <v>3853802</v>
      </c>
      <c r="F67" s="73">
        <v>3018664</v>
      </c>
      <c r="G67" s="69">
        <v>0.28539999999999999</v>
      </c>
      <c r="H67" s="69">
        <v>0.51770000000000005</v>
      </c>
      <c r="I67" s="74"/>
      <c r="J67" s="75"/>
      <c r="K67" s="45"/>
      <c r="L67" s="59"/>
      <c r="M67" s="54"/>
      <c r="N67" s="47"/>
      <c r="O67" s="61"/>
    </row>
    <row r="68" spans="1:16" x14ac:dyDescent="0.2">
      <c r="A68" s="76"/>
      <c r="B68" s="37"/>
      <c r="D68" s="37"/>
      <c r="F68" s="37"/>
      <c r="H68" s="78"/>
    </row>
    <row r="69" spans="1:16" x14ac:dyDescent="0.2">
      <c r="A69" s="76"/>
      <c r="B69" s="37"/>
      <c r="D69" s="37"/>
      <c r="F69" s="37"/>
      <c r="H69" s="78"/>
    </row>
    <row r="70" spans="1:16" x14ac:dyDescent="0.2">
      <c r="A70" s="76"/>
      <c r="B70" s="37"/>
      <c r="D70" s="37"/>
      <c r="F70" s="37"/>
      <c r="H70" s="78"/>
    </row>
    <row r="71" spans="1:16" x14ac:dyDescent="0.2">
      <c r="A71" s="76"/>
      <c r="B71" s="37"/>
      <c r="D71" s="37"/>
      <c r="F71" s="37"/>
      <c r="H71" s="78"/>
    </row>
    <row r="72" spans="1:16" x14ac:dyDescent="0.2">
      <c r="A72" s="76"/>
      <c r="B72" s="37"/>
      <c r="D72" s="37"/>
      <c r="F72" s="37"/>
      <c r="H72" s="78"/>
    </row>
    <row r="73" spans="1:16" x14ac:dyDescent="0.2">
      <c r="A73" s="76"/>
      <c r="B73" s="37"/>
      <c r="D73" s="37"/>
      <c r="F73" s="37"/>
      <c r="H73" s="78"/>
    </row>
    <row r="74" spans="1:16" x14ac:dyDescent="0.2">
      <c r="A74" s="76"/>
      <c r="B74" s="37"/>
      <c r="D74" s="37"/>
      <c r="F74" s="37"/>
      <c r="H74" s="78"/>
    </row>
    <row r="75" spans="1:16" x14ac:dyDescent="0.2">
      <c r="A75" s="76"/>
      <c r="B75" s="37"/>
      <c r="D75" s="37"/>
      <c r="F75" s="37"/>
      <c r="H75" s="78"/>
    </row>
    <row r="76" spans="1:16" x14ac:dyDescent="0.2">
      <c r="A76" s="76"/>
      <c r="B76" s="37"/>
      <c r="D76" s="37"/>
      <c r="F76" s="37"/>
      <c r="H76" s="78"/>
    </row>
    <row r="77" spans="1:16" x14ac:dyDescent="0.2">
      <c r="A77" s="76"/>
      <c r="B77" s="37"/>
      <c r="D77" s="37"/>
      <c r="F77" s="37"/>
      <c r="H77" s="78"/>
    </row>
    <row r="78" spans="1:16" x14ac:dyDescent="0.2">
      <c r="A78" s="76"/>
      <c r="B78" s="37"/>
      <c r="D78" s="37"/>
      <c r="F78" s="37"/>
      <c r="H78" s="78"/>
    </row>
    <row r="79" spans="1:16" x14ac:dyDescent="0.2">
      <c r="A79" s="76"/>
      <c r="B79" s="37"/>
      <c r="D79" s="37"/>
      <c r="F79" s="37"/>
      <c r="H79" s="78"/>
    </row>
    <row r="80" spans="1:16" x14ac:dyDescent="0.2">
      <c r="A80" s="76"/>
      <c r="B80" s="37"/>
      <c r="D80" s="37"/>
      <c r="F80" s="37"/>
      <c r="H80" s="78"/>
    </row>
    <row r="81" spans="1:8" x14ac:dyDescent="0.2">
      <c r="A81" s="76"/>
      <c r="B81" s="37"/>
      <c r="D81" s="37"/>
      <c r="F81" s="37"/>
      <c r="H81" s="78"/>
    </row>
    <row r="82" spans="1:8" x14ac:dyDescent="0.2">
      <c r="A82" s="76"/>
      <c r="B82" s="37"/>
      <c r="D82" s="37"/>
      <c r="F82" s="37"/>
      <c r="H82" s="78"/>
    </row>
    <row r="83" spans="1:8" x14ac:dyDescent="0.2">
      <c r="A83" s="76"/>
      <c r="B83" s="37"/>
      <c r="D83" s="37"/>
      <c r="F83" s="37"/>
      <c r="H83" s="78"/>
    </row>
    <row r="84" spans="1:8" x14ac:dyDescent="0.2">
      <c r="A84" s="76"/>
      <c r="B84" s="37"/>
      <c r="D84" s="37"/>
      <c r="F84" s="37"/>
      <c r="H84" s="78"/>
    </row>
    <row r="85" spans="1:8" x14ac:dyDescent="0.2">
      <c r="A85" s="76"/>
      <c r="B85" s="37"/>
      <c r="D85" s="37"/>
      <c r="F85" s="37"/>
      <c r="H85" s="78"/>
    </row>
    <row r="86" spans="1:8" x14ac:dyDescent="0.2">
      <c r="A86" s="76"/>
      <c r="B86" s="37"/>
      <c r="D86" s="37"/>
      <c r="F86" s="37"/>
      <c r="H86" s="78"/>
    </row>
    <row r="87" spans="1:8" x14ac:dyDescent="0.2">
      <c r="A87" s="76"/>
      <c r="B87" s="37"/>
      <c r="D87" s="37"/>
      <c r="F87" s="37"/>
      <c r="H87" s="78"/>
    </row>
    <row r="88" spans="1:8" x14ac:dyDescent="0.2">
      <c r="A88" s="76"/>
      <c r="B88" s="37"/>
      <c r="D88" s="37"/>
      <c r="F88" s="37"/>
      <c r="H88" s="78"/>
    </row>
    <row r="89" spans="1:8" x14ac:dyDescent="0.2">
      <c r="A89" s="76"/>
      <c r="B89" s="37"/>
      <c r="D89" s="37"/>
      <c r="F89" s="37"/>
      <c r="H89" s="78"/>
    </row>
    <row r="90" spans="1:8" x14ac:dyDescent="0.2">
      <c r="A90" s="76"/>
      <c r="B90" s="37"/>
      <c r="D90" s="37"/>
      <c r="F90" s="37"/>
      <c r="H90" s="78"/>
    </row>
    <row r="91" spans="1:8" x14ac:dyDescent="0.2">
      <c r="A91" s="76"/>
      <c r="B91" s="37"/>
      <c r="D91" s="37"/>
      <c r="F91" s="37"/>
      <c r="H91" s="78"/>
    </row>
    <row r="92" spans="1:8" x14ac:dyDescent="0.2">
      <c r="A92" s="76"/>
      <c r="B92" s="37"/>
      <c r="D92" s="37"/>
      <c r="F92" s="37"/>
      <c r="H92" s="78"/>
    </row>
    <row r="93" spans="1:8" x14ac:dyDescent="0.2">
      <c r="A93" s="76"/>
      <c r="B93" s="37"/>
      <c r="D93" s="37"/>
      <c r="F93" s="37"/>
      <c r="H93" s="78"/>
    </row>
    <row r="94" spans="1:8" x14ac:dyDescent="0.2">
      <c r="A94" s="76"/>
      <c r="B94" s="37"/>
      <c r="D94" s="37"/>
      <c r="F94" s="37"/>
      <c r="H94" s="78"/>
    </row>
    <row r="95" spans="1:8" x14ac:dyDescent="0.2">
      <c r="A95" s="76"/>
      <c r="B95" s="37"/>
      <c r="D95" s="37"/>
      <c r="F95" s="37"/>
      <c r="H95" s="78"/>
    </row>
    <row r="96" spans="1:8" x14ac:dyDescent="0.2">
      <c r="A96" s="76"/>
      <c r="B96" s="37"/>
      <c r="D96" s="37"/>
      <c r="F96" s="37"/>
      <c r="H96" s="78"/>
    </row>
    <row r="97" spans="1:8" x14ac:dyDescent="0.2">
      <c r="A97" s="76"/>
      <c r="B97" s="37"/>
      <c r="D97" s="37"/>
      <c r="F97" s="37"/>
      <c r="H97" s="78"/>
    </row>
    <row r="98" spans="1:8" x14ac:dyDescent="0.2">
      <c r="A98" s="76"/>
      <c r="B98" s="37"/>
      <c r="D98" s="37"/>
      <c r="F98" s="37"/>
      <c r="H98" s="78"/>
    </row>
    <row r="99" spans="1:8" x14ac:dyDescent="0.2">
      <c r="A99" s="76"/>
      <c r="B99" s="37"/>
      <c r="D99" s="37"/>
      <c r="F99" s="37"/>
      <c r="H99" s="78"/>
    </row>
    <row r="100" spans="1:8" x14ac:dyDescent="0.2">
      <c r="A100" s="76"/>
      <c r="B100" s="37"/>
      <c r="D100" s="37"/>
      <c r="F100" s="37"/>
      <c r="H100" s="78"/>
    </row>
    <row r="101" spans="1:8" x14ac:dyDescent="0.2">
      <c r="A101" s="76"/>
      <c r="B101" s="37"/>
      <c r="D101" s="37"/>
      <c r="F101" s="37"/>
      <c r="H101" s="78"/>
    </row>
    <row r="102" spans="1:8" x14ac:dyDescent="0.2">
      <c r="A102" s="76"/>
      <c r="B102" s="37"/>
      <c r="D102" s="37"/>
      <c r="F102" s="37"/>
      <c r="H102" s="78"/>
    </row>
    <row r="103" spans="1:8" x14ac:dyDescent="0.2">
      <c r="A103" s="76"/>
      <c r="B103" s="37"/>
      <c r="D103" s="37"/>
      <c r="F103" s="37"/>
      <c r="H103" s="78"/>
    </row>
    <row r="104" spans="1:8" x14ac:dyDescent="0.2">
      <c r="A104" s="76"/>
      <c r="B104" s="37"/>
      <c r="D104" s="37"/>
      <c r="F104" s="37"/>
      <c r="H104" s="78"/>
    </row>
    <row r="105" spans="1:8" x14ac:dyDescent="0.2">
      <c r="A105" s="76"/>
      <c r="B105" s="37"/>
      <c r="D105" s="37"/>
      <c r="F105" s="37"/>
      <c r="H105" s="78"/>
    </row>
    <row r="106" spans="1:8" x14ac:dyDescent="0.2">
      <c r="A106" s="76"/>
      <c r="B106" s="37"/>
      <c r="D106" s="37"/>
      <c r="F106" s="37"/>
      <c r="H106" s="78"/>
    </row>
    <row r="107" spans="1:8" x14ac:dyDescent="0.2">
      <c r="A107" s="76"/>
      <c r="B107" s="37"/>
      <c r="D107" s="37"/>
      <c r="F107" s="37"/>
      <c r="H107" s="78"/>
    </row>
  </sheetData>
  <mergeCells count="11">
    <mergeCell ref="L1:O1"/>
    <mergeCell ref="M4:N4"/>
    <mergeCell ref="A2:O2"/>
    <mergeCell ref="A3:O3"/>
    <mergeCell ref="A4:A5"/>
    <mergeCell ref="B4:B5"/>
    <mergeCell ref="C4:D4"/>
    <mergeCell ref="E4:F4"/>
    <mergeCell ref="G4:H4"/>
    <mergeCell ref="I4:J4"/>
    <mergeCell ref="K4:L4"/>
  </mergeCells>
  <pageMargins left="0.7" right="0.7" top="0.75" bottom="0.75" header="0.3" footer="0.3"/>
  <pageSetup paperSize="9" scale="89" orientation="landscape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8"/>
  <sheetViews>
    <sheetView view="pageBreakPreview" zoomScale="96" zoomScaleNormal="100" zoomScaleSheetLayoutView="96" workbookViewId="0">
      <pane xSplit="2" ySplit="5" topLeftCell="C18" activePane="bottomRight" state="frozen"/>
      <selection pane="topRight" activeCell="C1" sqref="C1"/>
      <selection pane="bottomLeft" activeCell="A6" sqref="A6"/>
      <selection pane="bottomRight" activeCell="L1" sqref="L1:O1"/>
    </sheetView>
  </sheetViews>
  <sheetFormatPr defaultRowHeight="12.75" x14ac:dyDescent="0.2"/>
  <cols>
    <col min="1" max="1" width="9.1640625" style="6" customWidth="1"/>
    <col min="2" max="2" width="29" customWidth="1"/>
    <col min="3" max="3" width="15.83203125" customWidth="1"/>
    <col min="4" max="4" width="14.83203125" customWidth="1"/>
    <col min="5" max="5" width="14.1640625" customWidth="1"/>
    <col min="6" max="6" width="10.5" customWidth="1"/>
    <col min="7" max="7" width="12.6640625" style="32" customWidth="1"/>
    <col min="8" max="8" width="10.83203125" style="32" customWidth="1"/>
    <col min="9" max="9" width="11.33203125" style="37" customWidth="1"/>
    <col min="10" max="10" width="8.5" style="37" customWidth="1"/>
    <col min="11" max="11" width="12.33203125" style="34" customWidth="1"/>
    <col min="12" max="12" width="13.5" style="35" customWidth="1"/>
    <col min="13" max="13" width="10.83203125" style="63" customWidth="1"/>
    <col min="14" max="14" width="6.5" style="63" customWidth="1"/>
    <col min="15" max="15" width="20" style="37" bestFit="1" customWidth="1"/>
    <col min="257" max="257" width="9.1640625" customWidth="1"/>
    <col min="258" max="258" width="29" customWidth="1"/>
    <col min="259" max="259" width="15.83203125" customWidth="1"/>
    <col min="260" max="260" width="14.83203125" customWidth="1"/>
    <col min="261" max="261" width="14.1640625" customWidth="1"/>
    <col min="262" max="262" width="10.5" customWidth="1"/>
    <col min="263" max="263" width="12.6640625" customWidth="1"/>
    <col min="264" max="264" width="10.83203125" customWidth="1"/>
    <col min="265" max="265" width="11.33203125" customWidth="1"/>
    <col min="266" max="266" width="8.5" customWidth="1"/>
    <col min="267" max="267" width="12.33203125" customWidth="1"/>
    <col min="268" max="268" width="13.5" customWidth="1"/>
    <col min="269" max="269" width="10.83203125" customWidth="1"/>
    <col min="270" max="270" width="6.5" customWidth="1"/>
    <col min="271" max="271" width="20" bestFit="1" customWidth="1"/>
    <col min="513" max="513" width="9.1640625" customWidth="1"/>
    <col min="514" max="514" width="29" customWidth="1"/>
    <col min="515" max="515" width="15.83203125" customWidth="1"/>
    <col min="516" max="516" width="14.83203125" customWidth="1"/>
    <col min="517" max="517" width="14.1640625" customWidth="1"/>
    <col min="518" max="518" width="10.5" customWidth="1"/>
    <col min="519" max="519" width="12.6640625" customWidth="1"/>
    <col min="520" max="520" width="10.83203125" customWidth="1"/>
    <col min="521" max="521" width="11.33203125" customWidth="1"/>
    <col min="522" max="522" width="8.5" customWidth="1"/>
    <col min="523" max="523" width="12.33203125" customWidth="1"/>
    <col min="524" max="524" width="13.5" customWidth="1"/>
    <col min="525" max="525" width="10.83203125" customWidth="1"/>
    <col min="526" max="526" width="6.5" customWidth="1"/>
    <col min="527" max="527" width="20" bestFit="1" customWidth="1"/>
    <col min="769" max="769" width="9.1640625" customWidth="1"/>
    <col min="770" max="770" width="29" customWidth="1"/>
    <col min="771" max="771" width="15.83203125" customWidth="1"/>
    <col min="772" max="772" width="14.83203125" customWidth="1"/>
    <col min="773" max="773" width="14.1640625" customWidth="1"/>
    <col min="774" max="774" width="10.5" customWidth="1"/>
    <col min="775" max="775" width="12.6640625" customWidth="1"/>
    <col min="776" max="776" width="10.83203125" customWidth="1"/>
    <col min="777" max="777" width="11.33203125" customWidth="1"/>
    <col min="778" max="778" width="8.5" customWidth="1"/>
    <col min="779" max="779" width="12.33203125" customWidth="1"/>
    <col min="780" max="780" width="13.5" customWidth="1"/>
    <col min="781" max="781" width="10.83203125" customWidth="1"/>
    <col min="782" max="782" width="6.5" customWidth="1"/>
    <col min="783" max="783" width="20" bestFit="1" customWidth="1"/>
    <col min="1025" max="1025" width="9.1640625" customWidth="1"/>
    <col min="1026" max="1026" width="29" customWidth="1"/>
    <col min="1027" max="1027" width="15.83203125" customWidth="1"/>
    <col min="1028" max="1028" width="14.83203125" customWidth="1"/>
    <col min="1029" max="1029" width="14.1640625" customWidth="1"/>
    <col min="1030" max="1030" width="10.5" customWidth="1"/>
    <col min="1031" max="1031" width="12.6640625" customWidth="1"/>
    <col min="1032" max="1032" width="10.83203125" customWidth="1"/>
    <col min="1033" max="1033" width="11.33203125" customWidth="1"/>
    <col min="1034" max="1034" width="8.5" customWidth="1"/>
    <col min="1035" max="1035" width="12.33203125" customWidth="1"/>
    <col min="1036" max="1036" width="13.5" customWidth="1"/>
    <col min="1037" max="1037" width="10.83203125" customWidth="1"/>
    <col min="1038" max="1038" width="6.5" customWidth="1"/>
    <col min="1039" max="1039" width="20" bestFit="1" customWidth="1"/>
    <col min="1281" max="1281" width="9.1640625" customWidth="1"/>
    <col min="1282" max="1282" width="29" customWidth="1"/>
    <col min="1283" max="1283" width="15.83203125" customWidth="1"/>
    <col min="1284" max="1284" width="14.83203125" customWidth="1"/>
    <col min="1285" max="1285" width="14.1640625" customWidth="1"/>
    <col min="1286" max="1286" width="10.5" customWidth="1"/>
    <col min="1287" max="1287" width="12.6640625" customWidth="1"/>
    <col min="1288" max="1288" width="10.83203125" customWidth="1"/>
    <col min="1289" max="1289" width="11.33203125" customWidth="1"/>
    <col min="1290" max="1290" width="8.5" customWidth="1"/>
    <col min="1291" max="1291" width="12.33203125" customWidth="1"/>
    <col min="1292" max="1292" width="13.5" customWidth="1"/>
    <col min="1293" max="1293" width="10.83203125" customWidth="1"/>
    <col min="1294" max="1294" width="6.5" customWidth="1"/>
    <col min="1295" max="1295" width="20" bestFit="1" customWidth="1"/>
    <col min="1537" max="1537" width="9.1640625" customWidth="1"/>
    <col min="1538" max="1538" width="29" customWidth="1"/>
    <col min="1539" max="1539" width="15.83203125" customWidth="1"/>
    <col min="1540" max="1540" width="14.83203125" customWidth="1"/>
    <col min="1541" max="1541" width="14.1640625" customWidth="1"/>
    <col min="1542" max="1542" width="10.5" customWidth="1"/>
    <col min="1543" max="1543" width="12.6640625" customWidth="1"/>
    <col min="1544" max="1544" width="10.83203125" customWidth="1"/>
    <col min="1545" max="1545" width="11.33203125" customWidth="1"/>
    <col min="1546" max="1546" width="8.5" customWidth="1"/>
    <col min="1547" max="1547" width="12.33203125" customWidth="1"/>
    <col min="1548" max="1548" width="13.5" customWidth="1"/>
    <col min="1549" max="1549" width="10.83203125" customWidth="1"/>
    <col min="1550" max="1550" width="6.5" customWidth="1"/>
    <col min="1551" max="1551" width="20" bestFit="1" customWidth="1"/>
    <col min="1793" max="1793" width="9.1640625" customWidth="1"/>
    <col min="1794" max="1794" width="29" customWidth="1"/>
    <col min="1795" max="1795" width="15.83203125" customWidth="1"/>
    <col min="1796" max="1796" width="14.83203125" customWidth="1"/>
    <col min="1797" max="1797" width="14.1640625" customWidth="1"/>
    <col min="1798" max="1798" width="10.5" customWidth="1"/>
    <col min="1799" max="1799" width="12.6640625" customWidth="1"/>
    <col min="1800" max="1800" width="10.83203125" customWidth="1"/>
    <col min="1801" max="1801" width="11.33203125" customWidth="1"/>
    <col min="1802" max="1802" width="8.5" customWidth="1"/>
    <col min="1803" max="1803" width="12.33203125" customWidth="1"/>
    <col min="1804" max="1804" width="13.5" customWidth="1"/>
    <col min="1805" max="1805" width="10.83203125" customWidth="1"/>
    <col min="1806" max="1806" width="6.5" customWidth="1"/>
    <col min="1807" max="1807" width="20" bestFit="1" customWidth="1"/>
    <col min="2049" max="2049" width="9.1640625" customWidth="1"/>
    <col min="2050" max="2050" width="29" customWidth="1"/>
    <col min="2051" max="2051" width="15.83203125" customWidth="1"/>
    <col min="2052" max="2052" width="14.83203125" customWidth="1"/>
    <col min="2053" max="2053" width="14.1640625" customWidth="1"/>
    <col min="2054" max="2054" width="10.5" customWidth="1"/>
    <col min="2055" max="2055" width="12.6640625" customWidth="1"/>
    <col min="2056" max="2056" width="10.83203125" customWidth="1"/>
    <col min="2057" max="2057" width="11.33203125" customWidth="1"/>
    <col min="2058" max="2058" width="8.5" customWidth="1"/>
    <col min="2059" max="2059" width="12.33203125" customWidth="1"/>
    <col min="2060" max="2060" width="13.5" customWidth="1"/>
    <col min="2061" max="2061" width="10.83203125" customWidth="1"/>
    <col min="2062" max="2062" width="6.5" customWidth="1"/>
    <col min="2063" max="2063" width="20" bestFit="1" customWidth="1"/>
    <col min="2305" max="2305" width="9.1640625" customWidth="1"/>
    <col min="2306" max="2306" width="29" customWidth="1"/>
    <col min="2307" max="2307" width="15.83203125" customWidth="1"/>
    <col min="2308" max="2308" width="14.83203125" customWidth="1"/>
    <col min="2309" max="2309" width="14.1640625" customWidth="1"/>
    <col min="2310" max="2310" width="10.5" customWidth="1"/>
    <col min="2311" max="2311" width="12.6640625" customWidth="1"/>
    <col min="2312" max="2312" width="10.83203125" customWidth="1"/>
    <col min="2313" max="2313" width="11.33203125" customWidth="1"/>
    <col min="2314" max="2314" width="8.5" customWidth="1"/>
    <col min="2315" max="2315" width="12.33203125" customWidth="1"/>
    <col min="2316" max="2316" width="13.5" customWidth="1"/>
    <col min="2317" max="2317" width="10.83203125" customWidth="1"/>
    <col min="2318" max="2318" width="6.5" customWidth="1"/>
    <col min="2319" max="2319" width="20" bestFit="1" customWidth="1"/>
    <col min="2561" max="2561" width="9.1640625" customWidth="1"/>
    <col min="2562" max="2562" width="29" customWidth="1"/>
    <col min="2563" max="2563" width="15.83203125" customWidth="1"/>
    <col min="2564" max="2564" width="14.83203125" customWidth="1"/>
    <col min="2565" max="2565" width="14.1640625" customWidth="1"/>
    <col min="2566" max="2566" width="10.5" customWidth="1"/>
    <col min="2567" max="2567" width="12.6640625" customWidth="1"/>
    <col min="2568" max="2568" width="10.83203125" customWidth="1"/>
    <col min="2569" max="2569" width="11.33203125" customWidth="1"/>
    <col min="2570" max="2570" width="8.5" customWidth="1"/>
    <col min="2571" max="2571" width="12.33203125" customWidth="1"/>
    <col min="2572" max="2572" width="13.5" customWidth="1"/>
    <col min="2573" max="2573" width="10.83203125" customWidth="1"/>
    <col min="2574" max="2574" width="6.5" customWidth="1"/>
    <col min="2575" max="2575" width="20" bestFit="1" customWidth="1"/>
    <col min="2817" max="2817" width="9.1640625" customWidth="1"/>
    <col min="2818" max="2818" width="29" customWidth="1"/>
    <col min="2819" max="2819" width="15.83203125" customWidth="1"/>
    <col min="2820" max="2820" width="14.83203125" customWidth="1"/>
    <col min="2821" max="2821" width="14.1640625" customWidth="1"/>
    <col min="2822" max="2822" width="10.5" customWidth="1"/>
    <col min="2823" max="2823" width="12.6640625" customWidth="1"/>
    <col min="2824" max="2824" width="10.83203125" customWidth="1"/>
    <col min="2825" max="2825" width="11.33203125" customWidth="1"/>
    <col min="2826" max="2826" width="8.5" customWidth="1"/>
    <col min="2827" max="2827" width="12.33203125" customWidth="1"/>
    <col min="2828" max="2828" width="13.5" customWidth="1"/>
    <col min="2829" max="2829" width="10.83203125" customWidth="1"/>
    <col min="2830" max="2830" width="6.5" customWidth="1"/>
    <col min="2831" max="2831" width="20" bestFit="1" customWidth="1"/>
    <col min="3073" max="3073" width="9.1640625" customWidth="1"/>
    <col min="3074" max="3074" width="29" customWidth="1"/>
    <col min="3075" max="3075" width="15.83203125" customWidth="1"/>
    <col min="3076" max="3076" width="14.83203125" customWidth="1"/>
    <col min="3077" max="3077" width="14.1640625" customWidth="1"/>
    <col min="3078" max="3078" width="10.5" customWidth="1"/>
    <col min="3079" max="3079" width="12.6640625" customWidth="1"/>
    <col min="3080" max="3080" width="10.83203125" customWidth="1"/>
    <col min="3081" max="3081" width="11.33203125" customWidth="1"/>
    <col min="3082" max="3082" width="8.5" customWidth="1"/>
    <col min="3083" max="3083" width="12.33203125" customWidth="1"/>
    <col min="3084" max="3084" width="13.5" customWidth="1"/>
    <col min="3085" max="3085" width="10.83203125" customWidth="1"/>
    <col min="3086" max="3086" width="6.5" customWidth="1"/>
    <col min="3087" max="3087" width="20" bestFit="1" customWidth="1"/>
    <col min="3329" max="3329" width="9.1640625" customWidth="1"/>
    <col min="3330" max="3330" width="29" customWidth="1"/>
    <col min="3331" max="3331" width="15.83203125" customWidth="1"/>
    <col min="3332" max="3332" width="14.83203125" customWidth="1"/>
    <col min="3333" max="3333" width="14.1640625" customWidth="1"/>
    <col min="3334" max="3334" width="10.5" customWidth="1"/>
    <col min="3335" max="3335" width="12.6640625" customWidth="1"/>
    <col min="3336" max="3336" width="10.83203125" customWidth="1"/>
    <col min="3337" max="3337" width="11.33203125" customWidth="1"/>
    <col min="3338" max="3338" width="8.5" customWidth="1"/>
    <col min="3339" max="3339" width="12.33203125" customWidth="1"/>
    <col min="3340" max="3340" width="13.5" customWidth="1"/>
    <col min="3341" max="3341" width="10.83203125" customWidth="1"/>
    <col min="3342" max="3342" width="6.5" customWidth="1"/>
    <col min="3343" max="3343" width="20" bestFit="1" customWidth="1"/>
    <col min="3585" max="3585" width="9.1640625" customWidth="1"/>
    <col min="3586" max="3586" width="29" customWidth="1"/>
    <col min="3587" max="3587" width="15.83203125" customWidth="1"/>
    <col min="3588" max="3588" width="14.83203125" customWidth="1"/>
    <col min="3589" max="3589" width="14.1640625" customWidth="1"/>
    <col min="3590" max="3590" width="10.5" customWidth="1"/>
    <col min="3591" max="3591" width="12.6640625" customWidth="1"/>
    <col min="3592" max="3592" width="10.83203125" customWidth="1"/>
    <col min="3593" max="3593" width="11.33203125" customWidth="1"/>
    <col min="3594" max="3594" width="8.5" customWidth="1"/>
    <col min="3595" max="3595" width="12.33203125" customWidth="1"/>
    <col min="3596" max="3596" width="13.5" customWidth="1"/>
    <col min="3597" max="3597" width="10.83203125" customWidth="1"/>
    <col min="3598" max="3598" width="6.5" customWidth="1"/>
    <col min="3599" max="3599" width="20" bestFit="1" customWidth="1"/>
    <col min="3841" max="3841" width="9.1640625" customWidth="1"/>
    <col min="3842" max="3842" width="29" customWidth="1"/>
    <col min="3843" max="3843" width="15.83203125" customWidth="1"/>
    <col min="3844" max="3844" width="14.83203125" customWidth="1"/>
    <col min="3845" max="3845" width="14.1640625" customWidth="1"/>
    <col min="3846" max="3846" width="10.5" customWidth="1"/>
    <col min="3847" max="3847" width="12.6640625" customWidth="1"/>
    <col min="3848" max="3848" width="10.83203125" customWidth="1"/>
    <col min="3849" max="3849" width="11.33203125" customWidth="1"/>
    <col min="3850" max="3850" width="8.5" customWidth="1"/>
    <col min="3851" max="3851" width="12.33203125" customWidth="1"/>
    <col min="3852" max="3852" width="13.5" customWidth="1"/>
    <col min="3853" max="3853" width="10.83203125" customWidth="1"/>
    <col min="3854" max="3854" width="6.5" customWidth="1"/>
    <col min="3855" max="3855" width="20" bestFit="1" customWidth="1"/>
    <col min="4097" max="4097" width="9.1640625" customWidth="1"/>
    <col min="4098" max="4098" width="29" customWidth="1"/>
    <col min="4099" max="4099" width="15.83203125" customWidth="1"/>
    <col min="4100" max="4100" width="14.83203125" customWidth="1"/>
    <col min="4101" max="4101" width="14.1640625" customWidth="1"/>
    <col min="4102" max="4102" width="10.5" customWidth="1"/>
    <col min="4103" max="4103" width="12.6640625" customWidth="1"/>
    <col min="4104" max="4104" width="10.83203125" customWidth="1"/>
    <col min="4105" max="4105" width="11.33203125" customWidth="1"/>
    <col min="4106" max="4106" width="8.5" customWidth="1"/>
    <col min="4107" max="4107" width="12.33203125" customWidth="1"/>
    <col min="4108" max="4108" width="13.5" customWidth="1"/>
    <col min="4109" max="4109" width="10.83203125" customWidth="1"/>
    <col min="4110" max="4110" width="6.5" customWidth="1"/>
    <col min="4111" max="4111" width="20" bestFit="1" customWidth="1"/>
    <col min="4353" max="4353" width="9.1640625" customWidth="1"/>
    <col min="4354" max="4354" width="29" customWidth="1"/>
    <col min="4355" max="4355" width="15.83203125" customWidth="1"/>
    <col min="4356" max="4356" width="14.83203125" customWidth="1"/>
    <col min="4357" max="4357" width="14.1640625" customWidth="1"/>
    <col min="4358" max="4358" width="10.5" customWidth="1"/>
    <col min="4359" max="4359" width="12.6640625" customWidth="1"/>
    <col min="4360" max="4360" width="10.83203125" customWidth="1"/>
    <col min="4361" max="4361" width="11.33203125" customWidth="1"/>
    <col min="4362" max="4362" width="8.5" customWidth="1"/>
    <col min="4363" max="4363" width="12.33203125" customWidth="1"/>
    <col min="4364" max="4364" width="13.5" customWidth="1"/>
    <col min="4365" max="4365" width="10.83203125" customWidth="1"/>
    <col min="4366" max="4366" width="6.5" customWidth="1"/>
    <col min="4367" max="4367" width="20" bestFit="1" customWidth="1"/>
    <col min="4609" max="4609" width="9.1640625" customWidth="1"/>
    <col min="4610" max="4610" width="29" customWidth="1"/>
    <col min="4611" max="4611" width="15.83203125" customWidth="1"/>
    <col min="4612" max="4612" width="14.83203125" customWidth="1"/>
    <col min="4613" max="4613" width="14.1640625" customWidth="1"/>
    <col min="4614" max="4614" width="10.5" customWidth="1"/>
    <col min="4615" max="4615" width="12.6640625" customWidth="1"/>
    <col min="4616" max="4616" width="10.83203125" customWidth="1"/>
    <col min="4617" max="4617" width="11.33203125" customWidth="1"/>
    <col min="4618" max="4618" width="8.5" customWidth="1"/>
    <col min="4619" max="4619" width="12.33203125" customWidth="1"/>
    <col min="4620" max="4620" width="13.5" customWidth="1"/>
    <col min="4621" max="4621" width="10.83203125" customWidth="1"/>
    <col min="4622" max="4622" width="6.5" customWidth="1"/>
    <col min="4623" max="4623" width="20" bestFit="1" customWidth="1"/>
    <col min="4865" max="4865" width="9.1640625" customWidth="1"/>
    <col min="4866" max="4866" width="29" customWidth="1"/>
    <col min="4867" max="4867" width="15.83203125" customWidth="1"/>
    <col min="4868" max="4868" width="14.83203125" customWidth="1"/>
    <col min="4869" max="4869" width="14.1640625" customWidth="1"/>
    <col min="4870" max="4870" width="10.5" customWidth="1"/>
    <col min="4871" max="4871" width="12.6640625" customWidth="1"/>
    <col min="4872" max="4872" width="10.83203125" customWidth="1"/>
    <col min="4873" max="4873" width="11.33203125" customWidth="1"/>
    <col min="4874" max="4874" width="8.5" customWidth="1"/>
    <col min="4875" max="4875" width="12.33203125" customWidth="1"/>
    <col min="4876" max="4876" width="13.5" customWidth="1"/>
    <col min="4877" max="4877" width="10.83203125" customWidth="1"/>
    <col min="4878" max="4878" width="6.5" customWidth="1"/>
    <col min="4879" max="4879" width="20" bestFit="1" customWidth="1"/>
    <col min="5121" max="5121" width="9.1640625" customWidth="1"/>
    <col min="5122" max="5122" width="29" customWidth="1"/>
    <col min="5123" max="5123" width="15.83203125" customWidth="1"/>
    <col min="5124" max="5124" width="14.83203125" customWidth="1"/>
    <col min="5125" max="5125" width="14.1640625" customWidth="1"/>
    <col min="5126" max="5126" width="10.5" customWidth="1"/>
    <col min="5127" max="5127" width="12.6640625" customWidth="1"/>
    <col min="5128" max="5128" width="10.83203125" customWidth="1"/>
    <col min="5129" max="5129" width="11.33203125" customWidth="1"/>
    <col min="5130" max="5130" width="8.5" customWidth="1"/>
    <col min="5131" max="5131" width="12.33203125" customWidth="1"/>
    <col min="5132" max="5132" width="13.5" customWidth="1"/>
    <col min="5133" max="5133" width="10.83203125" customWidth="1"/>
    <col min="5134" max="5134" width="6.5" customWidth="1"/>
    <col min="5135" max="5135" width="20" bestFit="1" customWidth="1"/>
    <col min="5377" max="5377" width="9.1640625" customWidth="1"/>
    <col min="5378" max="5378" width="29" customWidth="1"/>
    <col min="5379" max="5379" width="15.83203125" customWidth="1"/>
    <col min="5380" max="5380" width="14.83203125" customWidth="1"/>
    <col min="5381" max="5381" width="14.1640625" customWidth="1"/>
    <col min="5382" max="5382" width="10.5" customWidth="1"/>
    <col min="5383" max="5383" width="12.6640625" customWidth="1"/>
    <col min="5384" max="5384" width="10.83203125" customWidth="1"/>
    <col min="5385" max="5385" width="11.33203125" customWidth="1"/>
    <col min="5386" max="5386" width="8.5" customWidth="1"/>
    <col min="5387" max="5387" width="12.33203125" customWidth="1"/>
    <col min="5388" max="5388" width="13.5" customWidth="1"/>
    <col min="5389" max="5389" width="10.83203125" customWidth="1"/>
    <col min="5390" max="5390" width="6.5" customWidth="1"/>
    <col min="5391" max="5391" width="20" bestFit="1" customWidth="1"/>
    <col min="5633" max="5633" width="9.1640625" customWidth="1"/>
    <col min="5634" max="5634" width="29" customWidth="1"/>
    <col min="5635" max="5635" width="15.83203125" customWidth="1"/>
    <col min="5636" max="5636" width="14.83203125" customWidth="1"/>
    <col min="5637" max="5637" width="14.1640625" customWidth="1"/>
    <col min="5638" max="5638" width="10.5" customWidth="1"/>
    <col min="5639" max="5639" width="12.6640625" customWidth="1"/>
    <col min="5640" max="5640" width="10.83203125" customWidth="1"/>
    <col min="5641" max="5641" width="11.33203125" customWidth="1"/>
    <col min="5642" max="5642" width="8.5" customWidth="1"/>
    <col min="5643" max="5643" width="12.33203125" customWidth="1"/>
    <col min="5644" max="5644" width="13.5" customWidth="1"/>
    <col min="5645" max="5645" width="10.83203125" customWidth="1"/>
    <col min="5646" max="5646" width="6.5" customWidth="1"/>
    <col min="5647" max="5647" width="20" bestFit="1" customWidth="1"/>
    <col min="5889" max="5889" width="9.1640625" customWidth="1"/>
    <col min="5890" max="5890" width="29" customWidth="1"/>
    <col min="5891" max="5891" width="15.83203125" customWidth="1"/>
    <col min="5892" max="5892" width="14.83203125" customWidth="1"/>
    <col min="5893" max="5893" width="14.1640625" customWidth="1"/>
    <col min="5894" max="5894" width="10.5" customWidth="1"/>
    <col min="5895" max="5895" width="12.6640625" customWidth="1"/>
    <col min="5896" max="5896" width="10.83203125" customWidth="1"/>
    <col min="5897" max="5897" width="11.33203125" customWidth="1"/>
    <col min="5898" max="5898" width="8.5" customWidth="1"/>
    <col min="5899" max="5899" width="12.33203125" customWidth="1"/>
    <col min="5900" max="5900" width="13.5" customWidth="1"/>
    <col min="5901" max="5901" width="10.83203125" customWidth="1"/>
    <col min="5902" max="5902" width="6.5" customWidth="1"/>
    <col min="5903" max="5903" width="20" bestFit="1" customWidth="1"/>
    <col min="6145" max="6145" width="9.1640625" customWidth="1"/>
    <col min="6146" max="6146" width="29" customWidth="1"/>
    <col min="6147" max="6147" width="15.83203125" customWidth="1"/>
    <col min="6148" max="6148" width="14.83203125" customWidth="1"/>
    <col min="6149" max="6149" width="14.1640625" customWidth="1"/>
    <col min="6150" max="6150" width="10.5" customWidth="1"/>
    <col min="6151" max="6151" width="12.6640625" customWidth="1"/>
    <col min="6152" max="6152" width="10.83203125" customWidth="1"/>
    <col min="6153" max="6153" width="11.33203125" customWidth="1"/>
    <col min="6154" max="6154" width="8.5" customWidth="1"/>
    <col min="6155" max="6155" width="12.33203125" customWidth="1"/>
    <col min="6156" max="6156" width="13.5" customWidth="1"/>
    <col min="6157" max="6157" width="10.83203125" customWidth="1"/>
    <col min="6158" max="6158" width="6.5" customWidth="1"/>
    <col min="6159" max="6159" width="20" bestFit="1" customWidth="1"/>
    <col min="6401" max="6401" width="9.1640625" customWidth="1"/>
    <col min="6402" max="6402" width="29" customWidth="1"/>
    <col min="6403" max="6403" width="15.83203125" customWidth="1"/>
    <col min="6404" max="6404" width="14.83203125" customWidth="1"/>
    <col min="6405" max="6405" width="14.1640625" customWidth="1"/>
    <col min="6406" max="6406" width="10.5" customWidth="1"/>
    <col min="6407" max="6407" width="12.6640625" customWidth="1"/>
    <col min="6408" max="6408" width="10.83203125" customWidth="1"/>
    <col min="6409" max="6409" width="11.33203125" customWidth="1"/>
    <col min="6410" max="6410" width="8.5" customWidth="1"/>
    <col min="6411" max="6411" width="12.33203125" customWidth="1"/>
    <col min="6412" max="6412" width="13.5" customWidth="1"/>
    <col min="6413" max="6413" width="10.83203125" customWidth="1"/>
    <col min="6414" max="6414" width="6.5" customWidth="1"/>
    <col min="6415" max="6415" width="20" bestFit="1" customWidth="1"/>
    <col min="6657" max="6657" width="9.1640625" customWidth="1"/>
    <col min="6658" max="6658" width="29" customWidth="1"/>
    <col min="6659" max="6659" width="15.83203125" customWidth="1"/>
    <col min="6660" max="6660" width="14.83203125" customWidth="1"/>
    <col min="6661" max="6661" width="14.1640625" customWidth="1"/>
    <col min="6662" max="6662" width="10.5" customWidth="1"/>
    <col min="6663" max="6663" width="12.6640625" customWidth="1"/>
    <col min="6664" max="6664" width="10.83203125" customWidth="1"/>
    <col min="6665" max="6665" width="11.33203125" customWidth="1"/>
    <col min="6666" max="6666" width="8.5" customWidth="1"/>
    <col min="6667" max="6667" width="12.33203125" customWidth="1"/>
    <col min="6668" max="6668" width="13.5" customWidth="1"/>
    <col min="6669" max="6669" width="10.83203125" customWidth="1"/>
    <col min="6670" max="6670" width="6.5" customWidth="1"/>
    <col min="6671" max="6671" width="20" bestFit="1" customWidth="1"/>
    <col min="6913" max="6913" width="9.1640625" customWidth="1"/>
    <col min="6914" max="6914" width="29" customWidth="1"/>
    <col min="6915" max="6915" width="15.83203125" customWidth="1"/>
    <col min="6916" max="6916" width="14.83203125" customWidth="1"/>
    <col min="6917" max="6917" width="14.1640625" customWidth="1"/>
    <col min="6918" max="6918" width="10.5" customWidth="1"/>
    <col min="6919" max="6919" width="12.6640625" customWidth="1"/>
    <col min="6920" max="6920" width="10.83203125" customWidth="1"/>
    <col min="6921" max="6921" width="11.33203125" customWidth="1"/>
    <col min="6922" max="6922" width="8.5" customWidth="1"/>
    <col min="6923" max="6923" width="12.33203125" customWidth="1"/>
    <col min="6924" max="6924" width="13.5" customWidth="1"/>
    <col min="6925" max="6925" width="10.83203125" customWidth="1"/>
    <col min="6926" max="6926" width="6.5" customWidth="1"/>
    <col min="6927" max="6927" width="20" bestFit="1" customWidth="1"/>
    <col min="7169" max="7169" width="9.1640625" customWidth="1"/>
    <col min="7170" max="7170" width="29" customWidth="1"/>
    <col min="7171" max="7171" width="15.83203125" customWidth="1"/>
    <col min="7172" max="7172" width="14.83203125" customWidth="1"/>
    <col min="7173" max="7173" width="14.1640625" customWidth="1"/>
    <col min="7174" max="7174" width="10.5" customWidth="1"/>
    <col min="7175" max="7175" width="12.6640625" customWidth="1"/>
    <col min="7176" max="7176" width="10.83203125" customWidth="1"/>
    <col min="7177" max="7177" width="11.33203125" customWidth="1"/>
    <col min="7178" max="7178" width="8.5" customWidth="1"/>
    <col min="7179" max="7179" width="12.33203125" customWidth="1"/>
    <col min="7180" max="7180" width="13.5" customWidth="1"/>
    <col min="7181" max="7181" width="10.83203125" customWidth="1"/>
    <col min="7182" max="7182" width="6.5" customWidth="1"/>
    <col min="7183" max="7183" width="20" bestFit="1" customWidth="1"/>
    <col min="7425" max="7425" width="9.1640625" customWidth="1"/>
    <col min="7426" max="7426" width="29" customWidth="1"/>
    <col min="7427" max="7427" width="15.83203125" customWidth="1"/>
    <col min="7428" max="7428" width="14.83203125" customWidth="1"/>
    <col min="7429" max="7429" width="14.1640625" customWidth="1"/>
    <col min="7430" max="7430" width="10.5" customWidth="1"/>
    <col min="7431" max="7431" width="12.6640625" customWidth="1"/>
    <col min="7432" max="7432" width="10.83203125" customWidth="1"/>
    <col min="7433" max="7433" width="11.33203125" customWidth="1"/>
    <col min="7434" max="7434" width="8.5" customWidth="1"/>
    <col min="7435" max="7435" width="12.33203125" customWidth="1"/>
    <col min="7436" max="7436" width="13.5" customWidth="1"/>
    <col min="7437" max="7437" width="10.83203125" customWidth="1"/>
    <col min="7438" max="7438" width="6.5" customWidth="1"/>
    <col min="7439" max="7439" width="20" bestFit="1" customWidth="1"/>
    <col min="7681" max="7681" width="9.1640625" customWidth="1"/>
    <col min="7682" max="7682" width="29" customWidth="1"/>
    <col min="7683" max="7683" width="15.83203125" customWidth="1"/>
    <col min="7684" max="7684" width="14.83203125" customWidth="1"/>
    <col min="7685" max="7685" width="14.1640625" customWidth="1"/>
    <col min="7686" max="7686" width="10.5" customWidth="1"/>
    <col min="7687" max="7687" width="12.6640625" customWidth="1"/>
    <col min="7688" max="7688" width="10.83203125" customWidth="1"/>
    <col min="7689" max="7689" width="11.33203125" customWidth="1"/>
    <col min="7690" max="7690" width="8.5" customWidth="1"/>
    <col min="7691" max="7691" width="12.33203125" customWidth="1"/>
    <col min="7692" max="7692" width="13.5" customWidth="1"/>
    <col min="7693" max="7693" width="10.83203125" customWidth="1"/>
    <col min="7694" max="7694" width="6.5" customWidth="1"/>
    <col min="7695" max="7695" width="20" bestFit="1" customWidth="1"/>
    <col min="7937" max="7937" width="9.1640625" customWidth="1"/>
    <col min="7938" max="7938" width="29" customWidth="1"/>
    <col min="7939" max="7939" width="15.83203125" customWidth="1"/>
    <col min="7940" max="7940" width="14.83203125" customWidth="1"/>
    <col min="7941" max="7941" width="14.1640625" customWidth="1"/>
    <col min="7942" max="7942" width="10.5" customWidth="1"/>
    <col min="7943" max="7943" width="12.6640625" customWidth="1"/>
    <col min="7944" max="7944" width="10.83203125" customWidth="1"/>
    <col min="7945" max="7945" width="11.33203125" customWidth="1"/>
    <col min="7946" max="7946" width="8.5" customWidth="1"/>
    <col min="7947" max="7947" width="12.33203125" customWidth="1"/>
    <col min="7948" max="7948" width="13.5" customWidth="1"/>
    <col min="7949" max="7949" width="10.83203125" customWidth="1"/>
    <col min="7950" max="7950" width="6.5" customWidth="1"/>
    <col min="7951" max="7951" width="20" bestFit="1" customWidth="1"/>
    <col min="8193" max="8193" width="9.1640625" customWidth="1"/>
    <col min="8194" max="8194" width="29" customWidth="1"/>
    <col min="8195" max="8195" width="15.83203125" customWidth="1"/>
    <col min="8196" max="8196" width="14.83203125" customWidth="1"/>
    <col min="8197" max="8197" width="14.1640625" customWidth="1"/>
    <col min="8198" max="8198" width="10.5" customWidth="1"/>
    <col min="8199" max="8199" width="12.6640625" customWidth="1"/>
    <col min="8200" max="8200" width="10.83203125" customWidth="1"/>
    <col min="8201" max="8201" width="11.33203125" customWidth="1"/>
    <col min="8202" max="8202" width="8.5" customWidth="1"/>
    <col min="8203" max="8203" width="12.33203125" customWidth="1"/>
    <col min="8204" max="8204" width="13.5" customWidth="1"/>
    <col min="8205" max="8205" width="10.83203125" customWidth="1"/>
    <col min="8206" max="8206" width="6.5" customWidth="1"/>
    <col min="8207" max="8207" width="20" bestFit="1" customWidth="1"/>
    <col min="8449" max="8449" width="9.1640625" customWidth="1"/>
    <col min="8450" max="8450" width="29" customWidth="1"/>
    <col min="8451" max="8451" width="15.83203125" customWidth="1"/>
    <col min="8452" max="8452" width="14.83203125" customWidth="1"/>
    <col min="8453" max="8453" width="14.1640625" customWidth="1"/>
    <col min="8454" max="8454" width="10.5" customWidth="1"/>
    <col min="8455" max="8455" width="12.6640625" customWidth="1"/>
    <col min="8456" max="8456" width="10.83203125" customWidth="1"/>
    <col min="8457" max="8457" width="11.33203125" customWidth="1"/>
    <col min="8458" max="8458" width="8.5" customWidth="1"/>
    <col min="8459" max="8459" width="12.33203125" customWidth="1"/>
    <col min="8460" max="8460" width="13.5" customWidth="1"/>
    <col min="8461" max="8461" width="10.83203125" customWidth="1"/>
    <col min="8462" max="8462" width="6.5" customWidth="1"/>
    <col min="8463" max="8463" width="20" bestFit="1" customWidth="1"/>
    <col min="8705" max="8705" width="9.1640625" customWidth="1"/>
    <col min="8706" max="8706" width="29" customWidth="1"/>
    <col min="8707" max="8707" width="15.83203125" customWidth="1"/>
    <col min="8708" max="8708" width="14.83203125" customWidth="1"/>
    <col min="8709" max="8709" width="14.1640625" customWidth="1"/>
    <col min="8710" max="8710" width="10.5" customWidth="1"/>
    <col min="8711" max="8711" width="12.6640625" customWidth="1"/>
    <col min="8712" max="8712" width="10.83203125" customWidth="1"/>
    <col min="8713" max="8713" width="11.33203125" customWidth="1"/>
    <col min="8714" max="8714" width="8.5" customWidth="1"/>
    <col min="8715" max="8715" width="12.33203125" customWidth="1"/>
    <col min="8716" max="8716" width="13.5" customWidth="1"/>
    <col min="8717" max="8717" width="10.83203125" customWidth="1"/>
    <col min="8718" max="8718" width="6.5" customWidth="1"/>
    <col min="8719" max="8719" width="20" bestFit="1" customWidth="1"/>
    <col min="8961" max="8961" width="9.1640625" customWidth="1"/>
    <col min="8962" max="8962" width="29" customWidth="1"/>
    <col min="8963" max="8963" width="15.83203125" customWidth="1"/>
    <col min="8964" max="8964" width="14.83203125" customWidth="1"/>
    <col min="8965" max="8965" width="14.1640625" customWidth="1"/>
    <col min="8966" max="8966" width="10.5" customWidth="1"/>
    <col min="8967" max="8967" width="12.6640625" customWidth="1"/>
    <col min="8968" max="8968" width="10.83203125" customWidth="1"/>
    <col min="8969" max="8969" width="11.33203125" customWidth="1"/>
    <col min="8970" max="8970" width="8.5" customWidth="1"/>
    <col min="8971" max="8971" width="12.33203125" customWidth="1"/>
    <col min="8972" max="8972" width="13.5" customWidth="1"/>
    <col min="8973" max="8973" width="10.83203125" customWidth="1"/>
    <col min="8974" max="8974" width="6.5" customWidth="1"/>
    <col min="8975" max="8975" width="20" bestFit="1" customWidth="1"/>
    <col min="9217" max="9217" width="9.1640625" customWidth="1"/>
    <col min="9218" max="9218" width="29" customWidth="1"/>
    <col min="9219" max="9219" width="15.83203125" customWidth="1"/>
    <col min="9220" max="9220" width="14.83203125" customWidth="1"/>
    <col min="9221" max="9221" width="14.1640625" customWidth="1"/>
    <col min="9222" max="9222" width="10.5" customWidth="1"/>
    <col min="9223" max="9223" width="12.6640625" customWidth="1"/>
    <col min="9224" max="9224" width="10.83203125" customWidth="1"/>
    <col min="9225" max="9225" width="11.33203125" customWidth="1"/>
    <col min="9226" max="9226" width="8.5" customWidth="1"/>
    <col min="9227" max="9227" width="12.33203125" customWidth="1"/>
    <col min="9228" max="9228" width="13.5" customWidth="1"/>
    <col min="9229" max="9229" width="10.83203125" customWidth="1"/>
    <col min="9230" max="9230" width="6.5" customWidth="1"/>
    <col min="9231" max="9231" width="20" bestFit="1" customWidth="1"/>
    <col min="9473" max="9473" width="9.1640625" customWidth="1"/>
    <col min="9474" max="9474" width="29" customWidth="1"/>
    <col min="9475" max="9475" width="15.83203125" customWidth="1"/>
    <col min="9476" max="9476" width="14.83203125" customWidth="1"/>
    <col min="9477" max="9477" width="14.1640625" customWidth="1"/>
    <col min="9478" max="9478" width="10.5" customWidth="1"/>
    <col min="9479" max="9479" width="12.6640625" customWidth="1"/>
    <col min="9480" max="9480" width="10.83203125" customWidth="1"/>
    <col min="9481" max="9481" width="11.33203125" customWidth="1"/>
    <col min="9482" max="9482" width="8.5" customWidth="1"/>
    <col min="9483" max="9483" width="12.33203125" customWidth="1"/>
    <col min="9484" max="9484" width="13.5" customWidth="1"/>
    <col min="9485" max="9485" width="10.83203125" customWidth="1"/>
    <col min="9486" max="9486" width="6.5" customWidth="1"/>
    <col min="9487" max="9487" width="20" bestFit="1" customWidth="1"/>
    <col min="9729" max="9729" width="9.1640625" customWidth="1"/>
    <col min="9730" max="9730" width="29" customWidth="1"/>
    <col min="9731" max="9731" width="15.83203125" customWidth="1"/>
    <col min="9732" max="9732" width="14.83203125" customWidth="1"/>
    <col min="9733" max="9733" width="14.1640625" customWidth="1"/>
    <col min="9734" max="9734" width="10.5" customWidth="1"/>
    <col min="9735" max="9735" width="12.6640625" customWidth="1"/>
    <col min="9736" max="9736" width="10.83203125" customWidth="1"/>
    <col min="9737" max="9737" width="11.33203125" customWidth="1"/>
    <col min="9738" max="9738" width="8.5" customWidth="1"/>
    <col min="9739" max="9739" width="12.33203125" customWidth="1"/>
    <col min="9740" max="9740" width="13.5" customWidth="1"/>
    <col min="9741" max="9741" width="10.83203125" customWidth="1"/>
    <col min="9742" max="9742" width="6.5" customWidth="1"/>
    <col min="9743" max="9743" width="20" bestFit="1" customWidth="1"/>
    <col min="9985" max="9985" width="9.1640625" customWidth="1"/>
    <col min="9986" max="9986" width="29" customWidth="1"/>
    <col min="9987" max="9987" width="15.83203125" customWidth="1"/>
    <col min="9988" max="9988" width="14.83203125" customWidth="1"/>
    <col min="9989" max="9989" width="14.1640625" customWidth="1"/>
    <col min="9990" max="9990" width="10.5" customWidth="1"/>
    <col min="9991" max="9991" width="12.6640625" customWidth="1"/>
    <col min="9992" max="9992" width="10.83203125" customWidth="1"/>
    <col min="9993" max="9993" width="11.33203125" customWidth="1"/>
    <col min="9994" max="9994" width="8.5" customWidth="1"/>
    <col min="9995" max="9995" width="12.33203125" customWidth="1"/>
    <col min="9996" max="9996" width="13.5" customWidth="1"/>
    <col min="9997" max="9997" width="10.83203125" customWidth="1"/>
    <col min="9998" max="9998" width="6.5" customWidth="1"/>
    <col min="9999" max="9999" width="20" bestFit="1" customWidth="1"/>
    <col min="10241" max="10241" width="9.1640625" customWidth="1"/>
    <col min="10242" max="10242" width="29" customWidth="1"/>
    <col min="10243" max="10243" width="15.83203125" customWidth="1"/>
    <col min="10244" max="10244" width="14.83203125" customWidth="1"/>
    <col min="10245" max="10245" width="14.1640625" customWidth="1"/>
    <col min="10246" max="10246" width="10.5" customWidth="1"/>
    <col min="10247" max="10247" width="12.6640625" customWidth="1"/>
    <col min="10248" max="10248" width="10.83203125" customWidth="1"/>
    <col min="10249" max="10249" width="11.33203125" customWidth="1"/>
    <col min="10250" max="10250" width="8.5" customWidth="1"/>
    <col min="10251" max="10251" width="12.33203125" customWidth="1"/>
    <col min="10252" max="10252" width="13.5" customWidth="1"/>
    <col min="10253" max="10253" width="10.83203125" customWidth="1"/>
    <col min="10254" max="10254" width="6.5" customWidth="1"/>
    <col min="10255" max="10255" width="20" bestFit="1" customWidth="1"/>
    <col min="10497" max="10497" width="9.1640625" customWidth="1"/>
    <col min="10498" max="10498" width="29" customWidth="1"/>
    <col min="10499" max="10499" width="15.83203125" customWidth="1"/>
    <col min="10500" max="10500" width="14.83203125" customWidth="1"/>
    <col min="10501" max="10501" width="14.1640625" customWidth="1"/>
    <col min="10502" max="10502" width="10.5" customWidth="1"/>
    <col min="10503" max="10503" width="12.6640625" customWidth="1"/>
    <col min="10504" max="10504" width="10.83203125" customWidth="1"/>
    <col min="10505" max="10505" width="11.33203125" customWidth="1"/>
    <col min="10506" max="10506" width="8.5" customWidth="1"/>
    <col min="10507" max="10507" width="12.33203125" customWidth="1"/>
    <col min="10508" max="10508" width="13.5" customWidth="1"/>
    <col min="10509" max="10509" width="10.83203125" customWidth="1"/>
    <col min="10510" max="10510" width="6.5" customWidth="1"/>
    <col min="10511" max="10511" width="20" bestFit="1" customWidth="1"/>
    <col min="10753" max="10753" width="9.1640625" customWidth="1"/>
    <col min="10754" max="10754" width="29" customWidth="1"/>
    <col min="10755" max="10755" width="15.83203125" customWidth="1"/>
    <col min="10756" max="10756" width="14.83203125" customWidth="1"/>
    <col min="10757" max="10757" width="14.1640625" customWidth="1"/>
    <col min="10758" max="10758" width="10.5" customWidth="1"/>
    <col min="10759" max="10759" width="12.6640625" customWidth="1"/>
    <col min="10760" max="10760" width="10.83203125" customWidth="1"/>
    <col min="10761" max="10761" width="11.33203125" customWidth="1"/>
    <col min="10762" max="10762" width="8.5" customWidth="1"/>
    <col min="10763" max="10763" width="12.33203125" customWidth="1"/>
    <col min="10764" max="10764" width="13.5" customWidth="1"/>
    <col min="10765" max="10765" width="10.83203125" customWidth="1"/>
    <col min="10766" max="10766" width="6.5" customWidth="1"/>
    <col min="10767" max="10767" width="20" bestFit="1" customWidth="1"/>
    <col min="11009" max="11009" width="9.1640625" customWidth="1"/>
    <col min="11010" max="11010" width="29" customWidth="1"/>
    <col min="11011" max="11011" width="15.83203125" customWidth="1"/>
    <col min="11012" max="11012" width="14.83203125" customWidth="1"/>
    <col min="11013" max="11013" width="14.1640625" customWidth="1"/>
    <col min="11014" max="11014" width="10.5" customWidth="1"/>
    <col min="11015" max="11015" width="12.6640625" customWidth="1"/>
    <col min="11016" max="11016" width="10.83203125" customWidth="1"/>
    <col min="11017" max="11017" width="11.33203125" customWidth="1"/>
    <col min="11018" max="11018" width="8.5" customWidth="1"/>
    <col min="11019" max="11019" width="12.33203125" customWidth="1"/>
    <col min="11020" max="11020" width="13.5" customWidth="1"/>
    <col min="11021" max="11021" width="10.83203125" customWidth="1"/>
    <col min="11022" max="11022" width="6.5" customWidth="1"/>
    <col min="11023" max="11023" width="20" bestFit="1" customWidth="1"/>
    <col min="11265" max="11265" width="9.1640625" customWidth="1"/>
    <col min="11266" max="11266" width="29" customWidth="1"/>
    <col min="11267" max="11267" width="15.83203125" customWidth="1"/>
    <col min="11268" max="11268" width="14.83203125" customWidth="1"/>
    <col min="11269" max="11269" width="14.1640625" customWidth="1"/>
    <col min="11270" max="11270" width="10.5" customWidth="1"/>
    <col min="11271" max="11271" width="12.6640625" customWidth="1"/>
    <col min="11272" max="11272" width="10.83203125" customWidth="1"/>
    <col min="11273" max="11273" width="11.33203125" customWidth="1"/>
    <col min="11274" max="11274" width="8.5" customWidth="1"/>
    <col min="11275" max="11275" width="12.33203125" customWidth="1"/>
    <col min="11276" max="11276" width="13.5" customWidth="1"/>
    <col min="11277" max="11277" width="10.83203125" customWidth="1"/>
    <col min="11278" max="11278" width="6.5" customWidth="1"/>
    <col min="11279" max="11279" width="20" bestFit="1" customWidth="1"/>
    <col min="11521" max="11521" width="9.1640625" customWidth="1"/>
    <col min="11522" max="11522" width="29" customWidth="1"/>
    <col min="11523" max="11523" width="15.83203125" customWidth="1"/>
    <col min="11524" max="11524" width="14.83203125" customWidth="1"/>
    <col min="11525" max="11525" width="14.1640625" customWidth="1"/>
    <col min="11526" max="11526" width="10.5" customWidth="1"/>
    <col min="11527" max="11527" width="12.6640625" customWidth="1"/>
    <col min="11528" max="11528" width="10.83203125" customWidth="1"/>
    <col min="11529" max="11529" width="11.33203125" customWidth="1"/>
    <col min="11530" max="11530" width="8.5" customWidth="1"/>
    <col min="11531" max="11531" width="12.33203125" customWidth="1"/>
    <col min="11532" max="11532" width="13.5" customWidth="1"/>
    <col min="11533" max="11533" width="10.83203125" customWidth="1"/>
    <col min="11534" max="11534" width="6.5" customWidth="1"/>
    <col min="11535" max="11535" width="20" bestFit="1" customWidth="1"/>
    <col min="11777" max="11777" width="9.1640625" customWidth="1"/>
    <col min="11778" max="11778" width="29" customWidth="1"/>
    <col min="11779" max="11779" width="15.83203125" customWidth="1"/>
    <col min="11780" max="11780" width="14.83203125" customWidth="1"/>
    <col min="11781" max="11781" width="14.1640625" customWidth="1"/>
    <col min="11782" max="11782" width="10.5" customWidth="1"/>
    <col min="11783" max="11783" width="12.6640625" customWidth="1"/>
    <col min="11784" max="11784" width="10.83203125" customWidth="1"/>
    <col min="11785" max="11785" width="11.33203125" customWidth="1"/>
    <col min="11786" max="11786" width="8.5" customWidth="1"/>
    <col min="11787" max="11787" width="12.33203125" customWidth="1"/>
    <col min="11788" max="11788" width="13.5" customWidth="1"/>
    <col min="11789" max="11789" width="10.83203125" customWidth="1"/>
    <col min="11790" max="11790" width="6.5" customWidth="1"/>
    <col min="11791" max="11791" width="20" bestFit="1" customWidth="1"/>
    <col min="12033" max="12033" width="9.1640625" customWidth="1"/>
    <col min="12034" max="12034" width="29" customWidth="1"/>
    <col min="12035" max="12035" width="15.83203125" customWidth="1"/>
    <col min="12036" max="12036" width="14.83203125" customWidth="1"/>
    <col min="12037" max="12037" width="14.1640625" customWidth="1"/>
    <col min="12038" max="12038" width="10.5" customWidth="1"/>
    <col min="12039" max="12039" width="12.6640625" customWidth="1"/>
    <col min="12040" max="12040" width="10.83203125" customWidth="1"/>
    <col min="12041" max="12041" width="11.33203125" customWidth="1"/>
    <col min="12042" max="12042" width="8.5" customWidth="1"/>
    <col min="12043" max="12043" width="12.33203125" customWidth="1"/>
    <col min="12044" max="12044" width="13.5" customWidth="1"/>
    <col min="12045" max="12045" width="10.83203125" customWidth="1"/>
    <col min="12046" max="12046" width="6.5" customWidth="1"/>
    <col min="12047" max="12047" width="20" bestFit="1" customWidth="1"/>
    <col min="12289" max="12289" width="9.1640625" customWidth="1"/>
    <col min="12290" max="12290" width="29" customWidth="1"/>
    <col min="12291" max="12291" width="15.83203125" customWidth="1"/>
    <col min="12292" max="12292" width="14.83203125" customWidth="1"/>
    <col min="12293" max="12293" width="14.1640625" customWidth="1"/>
    <col min="12294" max="12294" width="10.5" customWidth="1"/>
    <col min="12295" max="12295" width="12.6640625" customWidth="1"/>
    <col min="12296" max="12296" width="10.83203125" customWidth="1"/>
    <col min="12297" max="12297" width="11.33203125" customWidth="1"/>
    <col min="12298" max="12298" width="8.5" customWidth="1"/>
    <col min="12299" max="12299" width="12.33203125" customWidth="1"/>
    <col min="12300" max="12300" width="13.5" customWidth="1"/>
    <col min="12301" max="12301" width="10.83203125" customWidth="1"/>
    <col min="12302" max="12302" width="6.5" customWidth="1"/>
    <col min="12303" max="12303" width="20" bestFit="1" customWidth="1"/>
    <col min="12545" max="12545" width="9.1640625" customWidth="1"/>
    <col min="12546" max="12546" width="29" customWidth="1"/>
    <col min="12547" max="12547" width="15.83203125" customWidth="1"/>
    <col min="12548" max="12548" width="14.83203125" customWidth="1"/>
    <col min="12549" max="12549" width="14.1640625" customWidth="1"/>
    <col min="12550" max="12550" width="10.5" customWidth="1"/>
    <col min="12551" max="12551" width="12.6640625" customWidth="1"/>
    <col min="12552" max="12552" width="10.83203125" customWidth="1"/>
    <col min="12553" max="12553" width="11.33203125" customWidth="1"/>
    <col min="12554" max="12554" width="8.5" customWidth="1"/>
    <col min="12555" max="12555" width="12.33203125" customWidth="1"/>
    <col min="12556" max="12556" width="13.5" customWidth="1"/>
    <col min="12557" max="12557" width="10.83203125" customWidth="1"/>
    <col min="12558" max="12558" width="6.5" customWidth="1"/>
    <col min="12559" max="12559" width="20" bestFit="1" customWidth="1"/>
    <col min="12801" max="12801" width="9.1640625" customWidth="1"/>
    <col min="12802" max="12802" width="29" customWidth="1"/>
    <col min="12803" max="12803" width="15.83203125" customWidth="1"/>
    <col min="12804" max="12804" width="14.83203125" customWidth="1"/>
    <col min="12805" max="12805" width="14.1640625" customWidth="1"/>
    <col min="12806" max="12806" width="10.5" customWidth="1"/>
    <col min="12807" max="12807" width="12.6640625" customWidth="1"/>
    <col min="12808" max="12808" width="10.83203125" customWidth="1"/>
    <col min="12809" max="12809" width="11.33203125" customWidth="1"/>
    <col min="12810" max="12810" width="8.5" customWidth="1"/>
    <col min="12811" max="12811" width="12.33203125" customWidth="1"/>
    <col min="12812" max="12812" width="13.5" customWidth="1"/>
    <col min="12813" max="12813" width="10.83203125" customWidth="1"/>
    <col min="12814" max="12814" width="6.5" customWidth="1"/>
    <col min="12815" max="12815" width="20" bestFit="1" customWidth="1"/>
    <col min="13057" max="13057" width="9.1640625" customWidth="1"/>
    <col min="13058" max="13058" width="29" customWidth="1"/>
    <col min="13059" max="13059" width="15.83203125" customWidth="1"/>
    <col min="13060" max="13060" width="14.83203125" customWidth="1"/>
    <col min="13061" max="13061" width="14.1640625" customWidth="1"/>
    <col min="13062" max="13062" width="10.5" customWidth="1"/>
    <col min="13063" max="13063" width="12.6640625" customWidth="1"/>
    <col min="13064" max="13064" width="10.83203125" customWidth="1"/>
    <col min="13065" max="13065" width="11.33203125" customWidth="1"/>
    <col min="13066" max="13066" width="8.5" customWidth="1"/>
    <col min="13067" max="13067" width="12.33203125" customWidth="1"/>
    <col min="13068" max="13068" width="13.5" customWidth="1"/>
    <col min="13069" max="13069" width="10.83203125" customWidth="1"/>
    <col min="13070" max="13070" width="6.5" customWidth="1"/>
    <col min="13071" max="13071" width="20" bestFit="1" customWidth="1"/>
    <col min="13313" max="13313" width="9.1640625" customWidth="1"/>
    <col min="13314" max="13314" width="29" customWidth="1"/>
    <col min="13315" max="13315" width="15.83203125" customWidth="1"/>
    <col min="13316" max="13316" width="14.83203125" customWidth="1"/>
    <col min="13317" max="13317" width="14.1640625" customWidth="1"/>
    <col min="13318" max="13318" width="10.5" customWidth="1"/>
    <col min="13319" max="13319" width="12.6640625" customWidth="1"/>
    <col min="13320" max="13320" width="10.83203125" customWidth="1"/>
    <col min="13321" max="13321" width="11.33203125" customWidth="1"/>
    <col min="13322" max="13322" width="8.5" customWidth="1"/>
    <col min="13323" max="13323" width="12.33203125" customWidth="1"/>
    <col min="13324" max="13324" width="13.5" customWidth="1"/>
    <col min="13325" max="13325" width="10.83203125" customWidth="1"/>
    <col min="13326" max="13326" width="6.5" customWidth="1"/>
    <col min="13327" max="13327" width="20" bestFit="1" customWidth="1"/>
    <col min="13569" max="13569" width="9.1640625" customWidth="1"/>
    <col min="13570" max="13570" width="29" customWidth="1"/>
    <col min="13571" max="13571" width="15.83203125" customWidth="1"/>
    <col min="13572" max="13572" width="14.83203125" customWidth="1"/>
    <col min="13573" max="13573" width="14.1640625" customWidth="1"/>
    <col min="13574" max="13574" width="10.5" customWidth="1"/>
    <col min="13575" max="13575" width="12.6640625" customWidth="1"/>
    <col min="13576" max="13576" width="10.83203125" customWidth="1"/>
    <col min="13577" max="13577" width="11.33203125" customWidth="1"/>
    <col min="13578" max="13578" width="8.5" customWidth="1"/>
    <col min="13579" max="13579" width="12.33203125" customWidth="1"/>
    <col min="13580" max="13580" width="13.5" customWidth="1"/>
    <col min="13581" max="13581" width="10.83203125" customWidth="1"/>
    <col min="13582" max="13582" width="6.5" customWidth="1"/>
    <col min="13583" max="13583" width="20" bestFit="1" customWidth="1"/>
    <col min="13825" max="13825" width="9.1640625" customWidth="1"/>
    <col min="13826" max="13826" width="29" customWidth="1"/>
    <col min="13827" max="13827" width="15.83203125" customWidth="1"/>
    <col min="13828" max="13828" width="14.83203125" customWidth="1"/>
    <col min="13829" max="13829" width="14.1640625" customWidth="1"/>
    <col min="13830" max="13830" width="10.5" customWidth="1"/>
    <col min="13831" max="13831" width="12.6640625" customWidth="1"/>
    <col min="13832" max="13832" width="10.83203125" customWidth="1"/>
    <col min="13833" max="13833" width="11.33203125" customWidth="1"/>
    <col min="13834" max="13834" width="8.5" customWidth="1"/>
    <col min="13835" max="13835" width="12.33203125" customWidth="1"/>
    <col min="13836" max="13836" width="13.5" customWidth="1"/>
    <col min="13837" max="13837" width="10.83203125" customWidth="1"/>
    <col min="13838" max="13838" width="6.5" customWidth="1"/>
    <col min="13839" max="13839" width="20" bestFit="1" customWidth="1"/>
    <col min="14081" max="14081" width="9.1640625" customWidth="1"/>
    <col min="14082" max="14082" width="29" customWidth="1"/>
    <col min="14083" max="14083" width="15.83203125" customWidth="1"/>
    <col min="14084" max="14084" width="14.83203125" customWidth="1"/>
    <col min="14085" max="14085" width="14.1640625" customWidth="1"/>
    <col min="14086" max="14086" width="10.5" customWidth="1"/>
    <col min="14087" max="14087" width="12.6640625" customWidth="1"/>
    <col min="14088" max="14088" width="10.83203125" customWidth="1"/>
    <col min="14089" max="14089" width="11.33203125" customWidth="1"/>
    <col min="14090" max="14090" width="8.5" customWidth="1"/>
    <col min="14091" max="14091" width="12.33203125" customWidth="1"/>
    <col min="14092" max="14092" width="13.5" customWidth="1"/>
    <col min="14093" max="14093" width="10.83203125" customWidth="1"/>
    <col min="14094" max="14094" width="6.5" customWidth="1"/>
    <col min="14095" max="14095" width="20" bestFit="1" customWidth="1"/>
    <col min="14337" max="14337" width="9.1640625" customWidth="1"/>
    <col min="14338" max="14338" width="29" customWidth="1"/>
    <col min="14339" max="14339" width="15.83203125" customWidth="1"/>
    <col min="14340" max="14340" width="14.83203125" customWidth="1"/>
    <col min="14341" max="14341" width="14.1640625" customWidth="1"/>
    <col min="14342" max="14342" width="10.5" customWidth="1"/>
    <col min="14343" max="14343" width="12.6640625" customWidth="1"/>
    <col min="14344" max="14344" width="10.83203125" customWidth="1"/>
    <col min="14345" max="14345" width="11.33203125" customWidth="1"/>
    <col min="14346" max="14346" width="8.5" customWidth="1"/>
    <col min="14347" max="14347" width="12.33203125" customWidth="1"/>
    <col min="14348" max="14348" width="13.5" customWidth="1"/>
    <col min="14349" max="14349" width="10.83203125" customWidth="1"/>
    <col min="14350" max="14350" width="6.5" customWidth="1"/>
    <col min="14351" max="14351" width="20" bestFit="1" customWidth="1"/>
    <col min="14593" max="14593" width="9.1640625" customWidth="1"/>
    <col min="14594" max="14594" width="29" customWidth="1"/>
    <col min="14595" max="14595" width="15.83203125" customWidth="1"/>
    <col min="14596" max="14596" width="14.83203125" customWidth="1"/>
    <col min="14597" max="14597" width="14.1640625" customWidth="1"/>
    <col min="14598" max="14598" width="10.5" customWidth="1"/>
    <col min="14599" max="14599" width="12.6640625" customWidth="1"/>
    <col min="14600" max="14600" width="10.83203125" customWidth="1"/>
    <col min="14601" max="14601" width="11.33203125" customWidth="1"/>
    <col min="14602" max="14602" width="8.5" customWidth="1"/>
    <col min="14603" max="14603" width="12.33203125" customWidth="1"/>
    <col min="14604" max="14604" width="13.5" customWidth="1"/>
    <col min="14605" max="14605" width="10.83203125" customWidth="1"/>
    <col min="14606" max="14606" width="6.5" customWidth="1"/>
    <col min="14607" max="14607" width="20" bestFit="1" customWidth="1"/>
    <col min="14849" max="14849" width="9.1640625" customWidth="1"/>
    <col min="14850" max="14850" width="29" customWidth="1"/>
    <col min="14851" max="14851" width="15.83203125" customWidth="1"/>
    <col min="14852" max="14852" width="14.83203125" customWidth="1"/>
    <col min="14853" max="14853" width="14.1640625" customWidth="1"/>
    <col min="14854" max="14854" width="10.5" customWidth="1"/>
    <col min="14855" max="14855" width="12.6640625" customWidth="1"/>
    <col min="14856" max="14856" width="10.83203125" customWidth="1"/>
    <col min="14857" max="14857" width="11.33203125" customWidth="1"/>
    <col min="14858" max="14858" width="8.5" customWidth="1"/>
    <col min="14859" max="14859" width="12.33203125" customWidth="1"/>
    <col min="14860" max="14860" width="13.5" customWidth="1"/>
    <col min="14861" max="14861" width="10.83203125" customWidth="1"/>
    <col min="14862" max="14862" width="6.5" customWidth="1"/>
    <col min="14863" max="14863" width="20" bestFit="1" customWidth="1"/>
    <col min="15105" max="15105" width="9.1640625" customWidth="1"/>
    <col min="15106" max="15106" width="29" customWidth="1"/>
    <col min="15107" max="15107" width="15.83203125" customWidth="1"/>
    <col min="15108" max="15108" width="14.83203125" customWidth="1"/>
    <col min="15109" max="15109" width="14.1640625" customWidth="1"/>
    <col min="15110" max="15110" width="10.5" customWidth="1"/>
    <col min="15111" max="15111" width="12.6640625" customWidth="1"/>
    <col min="15112" max="15112" width="10.83203125" customWidth="1"/>
    <col min="15113" max="15113" width="11.33203125" customWidth="1"/>
    <col min="15114" max="15114" width="8.5" customWidth="1"/>
    <col min="15115" max="15115" width="12.33203125" customWidth="1"/>
    <col min="15116" max="15116" width="13.5" customWidth="1"/>
    <col min="15117" max="15117" width="10.83203125" customWidth="1"/>
    <col min="15118" max="15118" width="6.5" customWidth="1"/>
    <col min="15119" max="15119" width="20" bestFit="1" customWidth="1"/>
    <col min="15361" max="15361" width="9.1640625" customWidth="1"/>
    <col min="15362" max="15362" width="29" customWidth="1"/>
    <col min="15363" max="15363" width="15.83203125" customWidth="1"/>
    <col min="15364" max="15364" width="14.83203125" customWidth="1"/>
    <col min="15365" max="15365" width="14.1640625" customWidth="1"/>
    <col min="15366" max="15366" width="10.5" customWidth="1"/>
    <col min="15367" max="15367" width="12.6640625" customWidth="1"/>
    <col min="15368" max="15368" width="10.83203125" customWidth="1"/>
    <col min="15369" max="15369" width="11.33203125" customWidth="1"/>
    <col min="15370" max="15370" width="8.5" customWidth="1"/>
    <col min="15371" max="15371" width="12.33203125" customWidth="1"/>
    <col min="15372" max="15372" width="13.5" customWidth="1"/>
    <col min="15373" max="15373" width="10.83203125" customWidth="1"/>
    <col min="15374" max="15374" width="6.5" customWidth="1"/>
    <col min="15375" max="15375" width="20" bestFit="1" customWidth="1"/>
    <col min="15617" max="15617" width="9.1640625" customWidth="1"/>
    <col min="15618" max="15618" width="29" customWidth="1"/>
    <col min="15619" max="15619" width="15.83203125" customWidth="1"/>
    <col min="15620" max="15620" width="14.83203125" customWidth="1"/>
    <col min="15621" max="15621" width="14.1640625" customWidth="1"/>
    <col min="15622" max="15622" width="10.5" customWidth="1"/>
    <col min="15623" max="15623" width="12.6640625" customWidth="1"/>
    <col min="15624" max="15624" width="10.83203125" customWidth="1"/>
    <col min="15625" max="15625" width="11.33203125" customWidth="1"/>
    <col min="15626" max="15626" width="8.5" customWidth="1"/>
    <col min="15627" max="15627" width="12.33203125" customWidth="1"/>
    <col min="15628" max="15628" width="13.5" customWidth="1"/>
    <col min="15629" max="15629" width="10.83203125" customWidth="1"/>
    <col min="15630" max="15630" width="6.5" customWidth="1"/>
    <col min="15631" max="15631" width="20" bestFit="1" customWidth="1"/>
    <col min="15873" max="15873" width="9.1640625" customWidth="1"/>
    <col min="15874" max="15874" width="29" customWidth="1"/>
    <col min="15875" max="15875" width="15.83203125" customWidth="1"/>
    <col min="15876" max="15876" width="14.83203125" customWidth="1"/>
    <col min="15877" max="15877" width="14.1640625" customWidth="1"/>
    <col min="15878" max="15878" width="10.5" customWidth="1"/>
    <col min="15879" max="15879" width="12.6640625" customWidth="1"/>
    <col min="15880" max="15880" width="10.83203125" customWidth="1"/>
    <col min="15881" max="15881" width="11.33203125" customWidth="1"/>
    <col min="15882" max="15882" width="8.5" customWidth="1"/>
    <col min="15883" max="15883" width="12.33203125" customWidth="1"/>
    <col min="15884" max="15884" width="13.5" customWidth="1"/>
    <col min="15885" max="15885" width="10.83203125" customWidth="1"/>
    <col min="15886" max="15886" width="6.5" customWidth="1"/>
    <col min="15887" max="15887" width="20" bestFit="1" customWidth="1"/>
    <col min="16129" max="16129" width="9.1640625" customWidth="1"/>
    <col min="16130" max="16130" width="29" customWidth="1"/>
    <col min="16131" max="16131" width="15.83203125" customWidth="1"/>
    <col min="16132" max="16132" width="14.83203125" customWidth="1"/>
    <col min="16133" max="16133" width="14.1640625" customWidth="1"/>
    <col min="16134" max="16134" width="10.5" customWidth="1"/>
    <col min="16135" max="16135" width="12.6640625" customWidth="1"/>
    <col min="16136" max="16136" width="10.83203125" customWidth="1"/>
    <col min="16137" max="16137" width="11.33203125" customWidth="1"/>
    <col min="16138" max="16138" width="8.5" customWidth="1"/>
    <col min="16139" max="16139" width="12.33203125" customWidth="1"/>
    <col min="16140" max="16140" width="13.5" customWidth="1"/>
    <col min="16141" max="16141" width="10.83203125" customWidth="1"/>
    <col min="16142" max="16142" width="6.5" customWidth="1"/>
    <col min="16143" max="16143" width="20" bestFit="1" customWidth="1"/>
  </cols>
  <sheetData>
    <row r="1" spans="1:15" ht="40.5" customHeight="1" x14ac:dyDescent="0.2">
      <c r="G1" s="31"/>
      <c r="I1" s="33"/>
      <c r="J1" s="33"/>
      <c r="L1" s="458" t="s">
        <v>374</v>
      </c>
      <c r="M1" s="458"/>
      <c r="N1" s="458"/>
      <c r="O1" s="458"/>
    </row>
    <row r="2" spans="1:15" ht="28.9" customHeight="1" x14ac:dyDescent="0.2">
      <c r="A2" s="473" t="s">
        <v>112</v>
      </c>
      <c r="B2" s="473"/>
      <c r="C2" s="473"/>
      <c r="D2" s="473"/>
      <c r="E2" s="473"/>
      <c r="F2" s="473"/>
      <c r="G2" s="473"/>
      <c r="H2" s="473"/>
      <c r="I2" s="473"/>
      <c r="J2" s="473"/>
      <c r="K2" s="473"/>
      <c r="L2" s="473"/>
      <c r="M2" s="473"/>
      <c r="N2" s="473"/>
      <c r="O2" s="473"/>
    </row>
    <row r="3" spans="1:15" s="37" customFormat="1" ht="39.75" customHeight="1" x14ac:dyDescent="0.2">
      <c r="A3" s="513" t="s">
        <v>263</v>
      </c>
      <c r="B3" s="513"/>
      <c r="C3" s="513"/>
      <c r="D3" s="513"/>
      <c r="E3" s="513"/>
      <c r="F3" s="513"/>
      <c r="G3" s="513"/>
      <c r="H3" s="513"/>
      <c r="I3" s="513"/>
      <c r="J3" s="513"/>
      <c r="K3" s="513"/>
      <c r="L3" s="513"/>
      <c r="M3" s="36"/>
      <c r="N3" s="36"/>
      <c r="O3" s="36"/>
    </row>
    <row r="4" spans="1:15" s="30" customFormat="1" ht="58.5" customHeight="1" x14ac:dyDescent="0.2">
      <c r="A4" s="502" t="s">
        <v>0</v>
      </c>
      <c r="B4" s="503" t="s">
        <v>113</v>
      </c>
      <c r="C4" s="490" t="s">
        <v>114</v>
      </c>
      <c r="D4" s="491"/>
      <c r="E4" s="492" t="s">
        <v>115</v>
      </c>
      <c r="F4" s="493"/>
      <c r="G4" s="514" t="s">
        <v>116</v>
      </c>
      <c r="H4" s="515"/>
      <c r="I4" s="496" t="s">
        <v>117</v>
      </c>
      <c r="J4" s="497"/>
      <c r="K4" s="516" t="s">
        <v>118</v>
      </c>
      <c r="L4" s="516"/>
      <c r="M4" s="487" t="s">
        <v>119</v>
      </c>
      <c r="N4" s="488"/>
      <c r="O4" s="167" t="s">
        <v>120</v>
      </c>
    </row>
    <row r="5" spans="1:15" s="30" customFormat="1" ht="22.5" x14ac:dyDescent="0.2">
      <c r="A5" s="502"/>
      <c r="B5" s="503"/>
      <c r="C5" s="171" t="s">
        <v>121</v>
      </c>
      <c r="D5" s="168" t="s">
        <v>122</v>
      </c>
      <c r="E5" s="171" t="s">
        <v>121</v>
      </c>
      <c r="F5" s="168" t="s">
        <v>122</v>
      </c>
      <c r="G5" s="181" t="s">
        <v>121</v>
      </c>
      <c r="H5" s="182" t="s">
        <v>122</v>
      </c>
      <c r="I5" s="171" t="s">
        <v>121</v>
      </c>
      <c r="J5" s="168" t="s">
        <v>122</v>
      </c>
      <c r="K5" s="171" t="s">
        <v>121</v>
      </c>
      <c r="L5" s="168" t="s">
        <v>122</v>
      </c>
      <c r="M5" s="169" t="s">
        <v>121</v>
      </c>
      <c r="N5" s="170" t="s">
        <v>122</v>
      </c>
      <c r="O5" s="171" t="s">
        <v>123</v>
      </c>
    </row>
    <row r="6" spans="1:15" ht="29.25" customHeight="1" x14ac:dyDescent="0.2">
      <c r="A6" s="39">
        <v>560002</v>
      </c>
      <c r="B6" s="40" t="s">
        <v>56</v>
      </c>
      <c r="C6" s="41">
        <v>63720</v>
      </c>
      <c r="D6" s="41">
        <v>1</v>
      </c>
      <c r="E6" s="42">
        <v>17173</v>
      </c>
      <c r="F6" s="42">
        <v>0</v>
      </c>
      <c r="G6" s="43">
        <v>3.71</v>
      </c>
      <c r="H6" s="43">
        <v>0</v>
      </c>
      <c r="I6" s="44">
        <v>3.81</v>
      </c>
      <c r="J6" s="44">
        <v>0</v>
      </c>
      <c r="K6" s="45">
        <v>3.81</v>
      </c>
      <c r="L6" s="45">
        <v>0</v>
      </c>
      <c r="M6" s="46"/>
      <c r="N6" s="47">
        <v>1</v>
      </c>
      <c r="O6" s="48">
        <v>3.81</v>
      </c>
    </row>
    <row r="7" spans="1:15" ht="25.5" x14ac:dyDescent="0.2">
      <c r="A7" s="39">
        <v>560014</v>
      </c>
      <c r="B7" s="40" t="s">
        <v>67</v>
      </c>
      <c r="C7" s="41">
        <v>20780</v>
      </c>
      <c r="D7" s="41">
        <v>282</v>
      </c>
      <c r="E7" s="42">
        <v>4575</v>
      </c>
      <c r="F7" s="42">
        <v>186</v>
      </c>
      <c r="G7" s="43">
        <v>4.5419999999999998</v>
      </c>
      <c r="H7" s="43">
        <v>1.516</v>
      </c>
      <c r="I7" s="44">
        <v>5</v>
      </c>
      <c r="J7" s="44">
        <v>0.53</v>
      </c>
      <c r="K7" s="45">
        <v>4.8</v>
      </c>
      <c r="L7" s="45">
        <v>0.02</v>
      </c>
      <c r="M7" s="49"/>
      <c r="N7" s="47"/>
      <c r="O7" s="48">
        <v>4.82</v>
      </c>
    </row>
    <row r="8" spans="1:15" x14ac:dyDescent="0.2">
      <c r="A8" s="39">
        <v>560017</v>
      </c>
      <c r="B8" s="40" t="s">
        <v>68</v>
      </c>
      <c r="C8" s="41">
        <v>292463</v>
      </c>
      <c r="D8" s="41">
        <v>11</v>
      </c>
      <c r="E8" s="42">
        <v>77712</v>
      </c>
      <c r="F8" s="42">
        <v>3</v>
      </c>
      <c r="G8" s="43">
        <v>3.7629999999999999</v>
      </c>
      <c r="H8" s="43">
        <v>3.6669999999999998</v>
      </c>
      <c r="I8" s="44">
        <v>3.87</v>
      </c>
      <c r="J8" s="44">
        <v>1.83</v>
      </c>
      <c r="K8" s="45">
        <v>3.87</v>
      </c>
      <c r="L8" s="45">
        <v>0</v>
      </c>
      <c r="M8" s="49"/>
      <c r="N8" s="47"/>
      <c r="O8" s="48">
        <v>3.87</v>
      </c>
    </row>
    <row r="9" spans="1:15" x14ac:dyDescent="0.2">
      <c r="A9" s="39">
        <v>560019</v>
      </c>
      <c r="B9" s="40" t="s">
        <v>69</v>
      </c>
      <c r="C9" s="41">
        <v>351404</v>
      </c>
      <c r="D9" s="41">
        <v>41044</v>
      </c>
      <c r="E9" s="42">
        <v>88197</v>
      </c>
      <c r="F9" s="42">
        <v>3449</v>
      </c>
      <c r="G9" s="43">
        <v>3.984</v>
      </c>
      <c r="H9" s="43">
        <v>11.9</v>
      </c>
      <c r="I9" s="44">
        <v>4.1399999999999997</v>
      </c>
      <c r="J9" s="44">
        <v>5</v>
      </c>
      <c r="K9" s="45">
        <v>3.97</v>
      </c>
      <c r="L9" s="45">
        <v>0.2</v>
      </c>
      <c r="M9" s="49"/>
      <c r="N9" s="47"/>
      <c r="O9" s="48">
        <v>4.17</v>
      </c>
    </row>
    <row r="10" spans="1:15" x14ac:dyDescent="0.2">
      <c r="A10" s="39">
        <v>560021</v>
      </c>
      <c r="B10" s="40" t="s">
        <v>70</v>
      </c>
      <c r="C10" s="41">
        <v>237380</v>
      </c>
      <c r="D10" s="41">
        <v>402337</v>
      </c>
      <c r="E10" s="42">
        <v>55956</v>
      </c>
      <c r="F10" s="42">
        <v>38441</v>
      </c>
      <c r="G10" s="43">
        <v>4.242</v>
      </c>
      <c r="H10" s="43">
        <v>10.465999999999999</v>
      </c>
      <c r="I10" s="44">
        <v>5</v>
      </c>
      <c r="J10" s="44">
        <v>5</v>
      </c>
      <c r="K10" s="45">
        <v>2.95</v>
      </c>
      <c r="L10" s="45">
        <v>2.0499999999999998</v>
      </c>
      <c r="M10" s="49"/>
      <c r="N10" s="47"/>
      <c r="O10" s="48">
        <v>5</v>
      </c>
    </row>
    <row r="11" spans="1:15" x14ac:dyDescent="0.2">
      <c r="A11" s="39">
        <v>560022</v>
      </c>
      <c r="B11" s="40" t="s">
        <v>71</v>
      </c>
      <c r="C11" s="41">
        <v>258845</v>
      </c>
      <c r="D11" s="41">
        <v>235307</v>
      </c>
      <c r="E11" s="42">
        <v>67126</v>
      </c>
      <c r="F11" s="42">
        <v>23908</v>
      </c>
      <c r="G11" s="43">
        <v>3.8559999999999999</v>
      </c>
      <c r="H11" s="43">
        <v>9.8420000000000005</v>
      </c>
      <c r="I11" s="44">
        <v>3.99</v>
      </c>
      <c r="J11" s="44">
        <v>5</v>
      </c>
      <c r="K11" s="45">
        <v>2.95</v>
      </c>
      <c r="L11" s="45">
        <v>1.3</v>
      </c>
      <c r="M11" s="49"/>
      <c r="N11" s="47"/>
      <c r="O11" s="48">
        <v>4.25</v>
      </c>
    </row>
    <row r="12" spans="1:15" x14ac:dyDescent="0.2">
      <c r="A12" s="39">
        <v>560024</v>
      </c>
      <c r="B12" s="40" t="s">
        <v>72</v>
      </c>
      <c r="C12" s="41">
        <v>6869</v>
      </c>
      <c r="D12" s="41">
        <v>563743</v>
      </c>
      <c r="E12" s="42">
        <v>2664</v>
      </c>
      <c r="F12" s="42">
        <v>50672</v>
      </c>
      <c r="G12" s="43">
        <v>2.5779999999999998</v>
      </c>
      <c r="H12" s="43">
        <v>11.125</v>
      </c>
      <c r="I12" s="44">
        <v>2.4300000000000002</v>
      </c>
      <c r="J12" s="44">
        <v>5</v>
      </c>
      <c r="K12" s="45">
        <v>0.12</v>
      </c>
      <c r="L12" s="45">
        <v>4.75</v>
      </c>
      <c r="M12" s="49"/>
      <c r="N12" s="50"/>
      <c r="O12" s="48">
        <v>4.87</v>
      </c>
    </row>
    <row r="13" spans="1:15" ht="25.5" x14ac:dyDescent="0.2">
      <c r="A13" s="39">
        <v>560026</v>
      </c>
      <c r="B13" s="40" t="s">
        <v>73</v>
      </c>
      <c r="C13" s="41">
        <v>311778</v>
      </c>
      <c r="D13" s="41">
        <v>171544</v>
      </c>
      <c r="E13" s="42">
        <v>97013</v>
      </c>
      <c r="F13" s="42">
        <v>19665</v>
      </c>
      <c r="G13" s="43">
        <v>3.214</v>
      </c>
      <c r="H13" s="43">
        <v>8.7230000000000008</v>
      </c>
      <c r="I13" s="44">
        <v>3.2</v>
      </c>
      <c r="J13" s="44">
        <v>4.88</v>
      </c>
      <c r="K13" s="45">
        <v>2.66</v>
      </c>
      <c r="L13" s="45">
        <v>0.83</v>
      </c>
      <c r="M13" s="49"/>
      <c r="N13" s="47"/>
      <c r="O13" s="48">
        <v>3.49</v>
      </c>
    </row>
    <row r="14" spans="1:15" x14ac:dyDescent="0.2">
      <c r="A14" s="39">
        <v>560032</v>
      </c>
      <c r="B14" s="40" t="s">
        <v>75</v>
      </c>
      <c r="C14" s="41">
        <v>57248</v>
      </c>
      <c r="D14" s="41">
        <v>3</v>
      </c>
      <c r="E14" s="42">
        <v>20534</v>
      </c>
      <c r="F14" s="42">
        <v>0</v>
      </c>
      <c r="G14" s="43">
        <v>2.7879999999999998</v>
      </c>
      <c r="H14" s="43">
        <v>0</v>
      </c>
      <c r="I14" s="44">
        <v>2.69</v>
      </c>
      <c r="J14" s="44">
        <v>0</v>
      </c>
      <c r="K14" s="45">
        <v>2.69</v>
      </c>
      <c r="L14" s="45">
        <v>0</v>
      </c>
      <c r="M14" s="49"/>
      <c r="N14" s="47"/>
      <c r="O14" s="48">
        <v>2.69</v>
      </c>
    </row>
    <row r="15" spans="1:15" x14ac:dyDescent="0.2">
      <c r="A15" s="39">
        <v>560033</v>
      </c>
      <c r="B15" s="40" t="s">
        <v>76</v>
      </c>
      <c r="C15" s="41">
        <v>155668</v>
      </c>
      <c r="D15" s="41">
        <v>0</v>
      </c>
      <c r="E15" s="42">
        <v>42028</v>
      </c>
      <c r="F15" s="42">
        <v>0</v>
      </c>
      <c r="G15" s="43">
        <v>3.7040000000000002</v>
      </c>
      <c r="H15" s="43">
        <v>0</v>
      </c>
      <c r="I15" s="44">
        <v>3.8</v>
      </c>
      <c r="J15" s="44">
        <v>0</v>
      </c>
      <c r="K15" s="45">
        <v>3.8</v>
      </c>
      <c r="L15" s="45">
        <v>0</v>
      </c>
      <c r="M15" s="49"/>
      <c r="N15" s="47"/>
      <c r="O15" s="48">
        <v>3.8</v>
      </c>
    </row>
    <row r="16" spans="1:15" x14ac:dyDescent="0.2">
      <c r="A16" s="39">
        <v>560034</v>
      </c>
      <c r="B16" s="40" t="s">
        <v>77</v>
      </c>
      <c r="C16" s="41">
        <v>131349</v>
      </c>
      <c r="D16" s="41">
        <v>3</v>
      </c>
      <c r="E16" s="42">
        <v>37613</v>
      </c>
      <c r="F16" s="42">
        <v>4</v>
      </c>
      <c r="G16" s="43">
        <v>3.492</v>
      </c>
      <c r="H16" s="43">
        <v>0.75</v>
      </c>
      <c r="I16" s="44">
        <v>3.54</v>
      </c>
      <c r="J16" s="44">
        <v>7.0000000000000007E-2</v>
      </c>
      <c r="K16" s="45">
        <v>0</v>
      </c>
      <c r="L16" s="45">
        <v>0</v>
      </c>
      <c r="M16" s="49">
        <v>1</v>
      </c>
      <c r="N16" s="47"/>
      <c r="O16" s="48">
        <v>0</v>
      </c>
    </row>
    <row r="17" spans="1:15" x14ac:dyDescent="0.2">
      <c r="A17" s="39">
        <v>560035</v>
      </c>
      <c r="B17" s="40" t="s">
        <v>78</v>
      </c>
      <c r="C17" s="41">
        <v>1874</v>
      </c>
      <c r="D17" s="41">
        <v>270236</v>
      </c>
      <c r="E17" s="42">
        <v>1857</v>
      </c>
      <c r="F17" s="42">
        <v>30295</v>
      </c>
      <c r="G17" s="43">
        <v>1.0089999999999999</v>
      </c>
      <c r="H17" s="43">
        <v>8.92</v>
      </c>
      <c r="I17" s="44">
        <v>0.52</v>
      </c>
      <c r="J17" s="44">
        <v>5</v>
      </c>
      <c r="K17" s="45">
        <v>0.03</v>
      </c>
      <c r="L17" s="45">
        <v>4.7</v>
      </c>
      <c r="M17" s="49"/>
      <c r="N17" s="47"/>
      <c r="O17" s="48">
        <v>4.7300000000000004</v>
      </c>
    </row>
    <row r="18" spans="1:15" x14ac:dyDescent="0.2">
      <c r="A18" s="39">
        <v>560036</v>
      </c>
      <c r="B18" s="40" t="s">
        <v>74</v>
      </c>
      <c r="C18" s="41">
        <v>116658</v>
      </c>
      <c r="D18" s="41">
        <v>85706</v>
      </c>
      <c r="E18" s="42">
        <v>47023</v>
      </c>
      <c r="F18" s="42">
        <v>10692</v>
      </c>
      <c r="G18" s="43">
        <v>2.4809999999999999</v>
      </c>
      <c r="H18" s="43">
        <v>8.016</v>
      </c>
      <c r="I18" s="44">
        <v>2.31</v>
      </c>
      <c r="J18" s="44">
        <v>4.46</v>
      </c>
      <c r="K18" s="45">
        <v>0</v>
      </c>
      <c r="L18" s="45">
        <v>0.85</v>
      </c>
      <c r="M18" s="49">
        <v>1</v>
      </c>
      <c r="N18" s="47"/>
      <c r="O18" s="48">
        <v>0.85</v>
      </c>
    </row>
    <row r="19" spans="1:15" ht="25.5" x14ac:dyDescent="0.2">
      <c r="A19" s="39">
        <v>560041</v>
      </c>
      <c r="B19" s="40" t="s">
        <v>79</v>
      </c>
      <c r="C19" s="41">
        <v>1314</v>
      </c>
      <c r="D19" s="41">
        <v>161177</v>
      </c>
      <c r="E19" s="42">
        <v>1194</v>
      </c>
      <c r="F19" s="42">
        <v>19490</v>
      </c>
      <c r="G19" s="43">
        <v>1.101</v>
      </c>
      <c r="H19" s="43">
        <v>8.27</v>
      </c>
      <c r="I19" s="44">
        <v>0.63</v>
      </c>
      <c r="J19" s="44">
        <v>4.6100000000000003</v>
      </c>
      <c r="K19" s="45">
        <v>0.04</v>
      </c>
      <c r="L19" s="45">
        <v>4.33</v>
      </c>
      <c r="M19" s="49"/>
      <c r="N19" s="47"/>
      <c r="O19" s="48">
        <v>4.37</v>
      </c>
    </row>
    <row r="20" spans="1:15" x14ac:dyDescent="0.2">
      <c r="A20" s="39">
        <v>560043</v>
      </c>
      <c r="B20" s="40" t="s">
        <v>3</v>
      </c>
      <c r="C20" s="41">
        <v>70081</v>
      </c>
      <c r="D20" s="41">
        <v>39152</v>
      </c>
      <c r="E20" s="42">
        <v>21053</v>
      </c>
      <c r="F20" s="42">
        <v>5158</v>
      </c>
      <c r="G20" s="43">
        <v>3.3290000000000002</v>
      </c>
      <c r="H20" s="43">
        <v>7.5910000000000002</v>
      </c>
      <c r="I20" s="44">
        <v>3.34</v>
      </c>
      <c r="J20" s="44">
        <v>4.2</v>
      </c>
      <c r="K20" s="45">
        <v>2.67</v>
      </c>
      <c r="L20" s="45">
        <v>0.84</v>
      </c>
      <c r="M20" s="49"/>
      <c r="N20" s="47"/>
      <c r="O20" s="48">
        <v>3.51</v>
      </c>
    </row>
    <row r="21" spans="1:15" x14ac:dyDescent="0.2">
      <c r="A21" s="39">
        <v>560045</v>
      </c>
      <c r="B21" s="40" t="s">
        <v>4</v>
      </c>
      <c r="C21" s="41">
        <v>69273</v>
      </c>
      <c r="D21" s="41">
        <v>64970</v>
      </c>
      <c r="E21" s="42">
        <v>20219</v>
      </c>
      <c r="F21" s="42">
        <v>5874</v>
      </c>
      <c r="G21" s="43">
        <v>3.4260000000000002</v>
      </c>
      <c r="H21" s="43">
        <v>11.061</v>
      </c>
      <c r="I21" s="44">
        <v>3.46</v>
      </c>
      <c r="J21" s="44">
        <v>5</v>
      </c>
      <c r="K21" s="45">
        <v>2.66</v>
      </c>
      <c r="L21" s="45">
        <v>1.1499999999999999</v>
      </c>
      <c r="M21" s="49"/>
      <c r="N21" s="47"/>
      <c r="O21" s="48">
        <v>3.81</v>
      </c>
    </row>
    <row r="22" spans="1:15" x14ac:dyDescent="0.2">
      <c r="A22" s="39">
        <v>560047</v>
      </c>
      <c r="B22" s="40" t="s">
        <v>5</v>
      </c>
      <c r="C22" s="41">
        <v>97266</v>
      </c>
      <c r="D22" s="41">
        <v>65694</v>
      </c>
      <c r="E22" s="42">
        <v>29843</v>
      </c>
      <c r="F22" s="42">
        <v>8255</v>
      </c>
      <c r="G22" s="43">
        <v>3.2589999999999999</v>
      </c>
      <c r="H22" s="43">
        <v>7.9580000000000002</v>
      </c>
      <c r="I22" s="44">
        <v>3.26</v>
      </c>
      <c r="J22" s="44">
        <v>4.42</v>
      </c>
      <c r="K22" s="45">
        <v>2.54</v>
      </c>
      <c r="L22" s="45">
        <v>0.97</v>
      </c>
      <c r="M22" s="49"/>
      <c r="N22" s="47"/>
      <c r="O22" s="48">
        <v>3.51</v>
      </c>
    </row>
    <row r="23" spans="1:15" x14ac:dyDescent="0.2">
      <c r="A23" s="39">
        <v>560052</v>
      </c>
      <c r="B23" s="40" t="s">
        <v>8</v>
      </c>
      <c r="C23" s="41">
        <v>65999</v>
      </c>
      <c r="D23" s="41">
        <v>38126</v>
      </c>
      <c r="E23" s="42">
        <v>17708</v>
      </c>
      <c r="F23" s="42">
        <v>5487</v>
      </c>
      <c r="G23" s="43">
        <v>3.7269999999999999</v>
      </c>
      <c r="H23" s="43">
        <v>6.9480000000000004</v>
      </c>
      <c r="I23" s="44">
        <v>3.83</v>
      </c>
      <c r="J23" s="44">
        <v>3.81</v>
      </c>
      <c r="K23" s="45">
        <v>0</v>
      </c>
      <c r="L23" s="45">
        <v>0.91</v>
      </c>
      <c r="M23" s="49">
        <v>1</v>
      </c>
      <c r="N23" s="47"/>
      <c r="O23" s="48">
        <v>0.91</v>
      </c>
    </row>
    <row r="24" spans="1:15" x14ac:dyDescent="0.2">
      <c r="A24" s="39">
        <v>560053</v>
      </c>
      <c r="B24" s="40" t="s">
        <v>9</v>
      </c>
      <c r="C24" s="41">
        <v>37690</v>
      </c>
      <c r="D24" s="41">
        <v>26288</v>
      </c>
      <c r="E24" s="42">
        <v>15899</v>
      </c>
      <c r="F24" s="42">
        <v>4510</v>
      </c>
      <c r="G24" s="43">
        <v>2.371</v>
      </c>
      <c r="H24" s="43">
        <v>5.8289999999999997</v>
      </c>
      <c r="I24" s="44">
        <v>2.1800000000000002</v>
      </c>
      <c r="J24" s="44">
        <v>3.14</v>
      </c>
      <c r="K24" s="45">
        <v>0</v>
      </c>
      <c r="L24" s="45">
        <v>0.69</v>
      </c>
      <c r="M24" s="49">
        <v>1</v>
      </c>
      <c r="N24" s="47"/>
      <c r="O24" s="48">
        <v>0.69</v>
      </c>
    </row>
    <row r="25" spans="1:15" x14ac:dyDescent="0.2">
      <c r="A25" s="39">
        <v>560054</v>
      </c>
      <c r="B25" s="40" t="s">
        <v>10</v>
      </c>
      <c r="C25" s="41">
        <v>62807</v>
      </c>
      <c r="D25" s="41">
        <v>51926</v>
      </c>
      <c r="E25" s="42">
        <v>16082</v>
      </c>
      <c r="F25" s="42">
        <v>5386</v>
      </c>
      <c r="G25" s="43">
        <v>3.9049999999999998</v>
      </c>
      <c r="H25" s="43">
        <v>9.641</v>
      </c>
      <c r="I25" s="44">
        <v>4.04</v>
      </c>
      <c r="J25" s="44">
        <v>5</v>
      </c>
      <c r="K25" s="45">
        <v>3.03</v>
      </c>
      <c r="L25" s="45">
        <v>1.25</v>
      </c>
      <c r="M25" s="49"/>
      <c r="N25" s="47"/>
      <c r="O25" s="48">
        <v>4.28</v>
      </c>
    </row>
    <row r="26" spans="1:15" x14ac:dyDescent="0.2">
      <c r="A26" s="39">
        <v>560055</v>
      </c>
      <c r="B26" s="40" t="s">
        <v>11</v>
      </c>
      <c r="C26" s="41">
        <v>29102</v>
      </c>
      <c r="D26" s="41">
        <v>22136</v>
      </c>
      <c r="E26" s="42">
        <v>11305</v>
      </c>
      <c r="F26" s="42">
        <v>2737</v>
      </c>
      <c r="G26" s="43">
        <v>2.5739999999999998</v>
      </c>
      <c r="H26" s="43">
        <v>8.0879999999999992</v>
      </c>
      <c r="I26" s="44">
        <v>2.4300000000000002</v>
      </c>
      <c r="J26" s="44">
        <v>4.5</v>
      </c>
      <c r="K26" s="45">
        <v>1.97</v>
      </c>
      <c r="L26" s="45">
        <v>0.86</v>
      </c>
      <c r="M26" s="49"/>
      <c r="N26" s="47"/>
      <c r="O26" s="48">
        <v>2.83</v>
      </c>
    </row>
    <row r="27" spans="1:15" x14ac:dyDescent="0.2">
      <c r="A27" s="39">
        <v>560056</v>
      </c>
      <c r="B27" s="40" t="s">
        <v>12</v>
      </c>
      <c r="C27" s="41">
        <v>45997</v>
      </c>
      <c r="D27" s="41">
        <v>23379</v>
      </c>
      <c r="E27" s="42">
        <v>15514</v>
      </c>
      <c r="F27" s="42">
        <v>3457</v>
      </c>
      <c r="G27" s="43">
        <v>2.9649999999999999</v>
      </c>
      <c r="H27" s="43">
        <v>6.7629999999999999</v>
      </c>
      <c r="I27" s="44">
        <v>2.9</v>
      </c>
      <c r="J27" s="44">
        <v>3.7</v>
      </c>
      <c r="K27" s="45">
        <v>2.38</v>
      </c>
      <c r="L27" s="45">
        <v>0.67</v>
      </c>
      <c r="M27" s="49"/>
      <c r="N27" s="47"/>
      <c r="O27" s="48">
        <v>3.05</v>
      </c>
    </row>
    <row r="28" spans="1:15" x14ac:dyDescent="0.2">
      <c r="A28" s="39">
        <v>560057</v>
      </c>
      <c r="B28" s="40" t="s">
        <v>13</v>
      </c>
      <c r="C28" s="41">
        <v>58297</v>
      </c>
      <c r="D28" s="41">
        <v>36486</v>
      </c>
      <c r="E28" s="42">
        <v>12562</v>
      </c>
      <c r="F28" s="42">
        <v>3384</v>
      </c>
      <c r="G28" s="43">
        <v>4.641</v>
      </c>
      <c r="H28" s="43">
        <v>10.782</v>
      </c>
      <c r="I28" s="44">
        <v>5</v>
      </c>
      <c r="J28" s="44">
        <v>5</v>
      </c>
      <c r="K28" s="45">
        <v>3.95</v>
      </c>
      <c r="L28" s="45">
        <v>1.05</v>
      </c>
      <c r="M28" s="49"/>
      <c r="N28" s="47"/>
      <c r="O28" s="48">
        <v>5</v>
      </c>
    </row>
    <row r="29" spans="1:15" x14ac:dyDescent="0.2">
      <c r="A29" s="39">
        <v>560058</v>
      </c>
      <c r="B29" s="40" t="s">
        <v>14</v>
      </c>
      <c r="C29" s="41">
        <v>119467</v>
      </c>
      <c r="D29" s="41">
        <v>75557</v>
      </c>
      <c r="E29" s="42">
        <v>34923</v>
      </c>
      <c r="F29" s="42">
        <v>9980</v>
      </c>
      <c r="G29" s="43">
        <v>3.4209999999999998</v>
      </c>
      <c r="H29" s="43">
        <v>7.5709999999999997</v>
      </c>
      <c r="I29" s="44">
        <v>3.46</v>
      </c>
      <c r="J29" s="44">
        <v>4.1900000000000004</v>
      </c>
      <c r="K29" s="45">
        <v>2.7</v>
      </c>
      <c r="L29" s="45">
        <v>0.92</v>
      </c>
      <c r="M29" s="49"/>
      <c r="N29" s="47"/>
      <c r="O29" s="48">
        <v>3.62</v>
      </c>
    </row>
    <row r="30" spans="1:15" x14ac:dyDescent="0.2">
      <c r="A30" s="39">
        <v>560059</v>
      </c>
      <c r="B30" s="40" t="s">
        <v>15</v>
      </c>
      <c r="C30" s="41">
        <v>30044</v>
      </c>
      <c r="D30" s="41">
        <v>20413</v>
      </c>
      <c r="E30" s="42">
        <v>10941</v>
      </c>
      <c r="F30" s="42">
        <v>2742</v>
      </c>
      <c r="G30" s="43">
        <v>2.746</v>
      </c>
      <c r="H30" s="43">
        <v>7.4450000000000003</v>
      </c>
      <c r="I30" s="44">
        <v>2.64</v>
      </c>
      <c r="J30" s="44">
        <v>4.1100000000000003</v>
      </c>
      <c r="K30" s="45">
        <v>2.11</v>
      </c>
      <c r="L30" s="45">
        <v>0.82</v>
      </c>
      <c r="M30" s="49"/>
      <c r="N30" s="47"/>
      <c r="O30" s="48">
        <v>2.93</v>
      </c>
    </row>
    <row r="31" spans="1:15" x14ac:dyDescent="0.2">
      <c r="A31" s="39">
        <v>560060</v>
      </c>
      <c r="B31" s="40" t="s">
        <v>16</v>
      </c>
      <c r="C31" s="41">
        <v>46041</v>
      </c>
      <c r="D31" s="41">
        <v>33478</v>
      </c>
      <c r="E31" s="42">
        <v>12213</v>
      </c>
      <c r="F31" s="42">
        <v>3579</v>
      </c>
      <c r="G31" s="43">
        <v>3.77</v>
      </c>
      <c r="H31" s="43">
        <v>9.3539999999999992</v>
      </c>
      <c r="I31" s="44">
        <v>3.88</v>
      </c>
      <c r="J31" s="44">
        <v>5</v>
      </c>
      <c r="K31" s="45">
        <v>0</v>
      </c>
      <c r="L31" s="45">
        <v>1.1499999999999999</v>
      </c>
      <c r="M31" s="49">
        <v>1</v>
      </c>
      <c r="N31" s="47"/>
      <c r="O31" s="48">
        <v>1.1499999999999999</v>
      </c>
    </row>
    <row r="32" spans="1:15" x14ac:dyDescent="0.2">
      <c r="A32" s="39">
        <v>560061</v>
      </c>
      <c r="B32" s="40" t="s">
        <v>17</v>
      </c>
      <c r="C32" s="41">
        <v>37171</v>
      </c>
      <c r="D32" s="41">
        <v>34556</v>
      </c>
      <c r="E32" s="42">
        <v>17857</v>
      </c>
      <c r="F32" s="42">
        <v>5161</v>
      </c>
      <c r="G32" s="43">
        <v>2.0819999999999999</v>
      </c>
      <c r="H32" s="43">
        <v>6.6959999999999997</v>
      </c>
      <c r="I32" s="44">
        <v>1.83</v>
      </c>
      <c r="J32" s="44">
        <v>3.66</v>
      </c>
      <c r="K32" s="45">
        <v>1.43</v>
      </c>
      <c r="L32" s="45">
        <v>0.81</v>
      </c>
      <c r="M32" s="49"/>
      <c r="N32" s="47"/>
      <c r="O32" s="48">
        <v>2.2400000000000002</v>
      </c>
    </row>
    <row r="33" spans="1:15" x14ac:dyDescent="0.2">
      <c r="A33" s="39">
        <v>560062</v>
      </c>
      <c r="B33" s="40" t="s">
        <v>18</v>
      </c>
      <c r="C33" s="41">
        <v>22741</v>
      </c>
      <c r="D33" s="41">
        <v>16718</v>
      </c>
      <c r="E33" s="42">
        <v>13187</v>
      </c>
      <c r="F33" s="42">
        <v>3373</v>
      </c>
      <c r="G33" s="43">
        <v>1.7250000000000001</v>
      </c>
      <c r="H33" s="43">
        <v>4.9560000000000004</v>
      </c>
      <c r="I33" s="44">
        <v>1.39</v>
      </c>
      <c r="J33" s="44">
        <v>2.61</v>
      </c>
      <c r="K33" s="45">
        <v>1.1100000000000001</v>
      </c>
      <c r="L33" s="45">
        <v>0.52</v>
      </c>
      <c r="M33" s="49"/>
      <c r="N33" s="47"/>
      <c r="O33" s="48">
        <v>1.63</v>
      </c>
    </row>
    <row r="34" spans="1:15" ht="25.5" x14ac:dyDescent="0.2">
      <c r="A34" s="39">
        <v>560063</v>
      </c>
      <c r="B34" s="40" t="s">
        <v>19</v>
      </c>
      <c r="C34" s="41">
        <v>25510</v>
      </c>
      <c r="D34" s="41">
        <v>18548</v>
      </c>
      <c r="E34" s="42">
        <v>14059</v>
      </c>
      <c r="F34" s="42">
        <v>4130</v>
      </c>
      <c r="G34" s="43">
        <v>1.8140000000000001</v>
      </c>
      <c r="H34" s="43">
        <v>4.4909999999999997</v>
      </c>
      <c r="I34" s="44">
        <v>1.5</v>
      </c>
      <c r="J34" s="44">
        <v>2.33</v>
      </c>
      <c r="K34" s="45">
        <v>1.1599999999999999</v>
      </c>
      <c r="L34" s="45">
        <v>0.54</v>
      </c>
      <c r="M34" s="49"/>
      <c r="N34" s="47"/>
      <c r="O34" s="48">
        <v>1.7</v>
      </c>
    </row>
    <row r="35" spans="1:15" x14ac:dyDescent="0.2">
      <c r="A35" s="39">
        <v>560064</v>
      </c>
      <c r="B35" s="40" t="s">
        <v>80</v>
      </c>
      <c r="C35" s="41">
        <v>115127</v>
      </c>
      <c r="D35" s="41">
        <v>97989</v>
      </c>
      <c r="E35" s="42">
        <v>31028</v>
      </c>
      <c r="F35" s="42">
        <v>9080</v>
      </c>
      <c r="G35" s="43">
        <v>3.71</v>
      </c>
      <c r="H35" s="43">
        <v>10.792</v>
      </c>
      <c r="I35" s="44">
        <v>3.81</v>
      </c>
      <c r="J35" s="44">
        <v>5</v>
      </c>
      <c r="K35" s="45">
        <v>2.93</v>
      </c>
      <c r="L35" s="45">
        <v>1.1499999999999999</v>
      </c>
      <c r="M35" s="49"/>
      <c r="N35" s="47"/>
      <c r="O35" s="48">
        <v>4.08</v>
      </c>
    </row>
    <row r="36" spans="1:15" x14ac:dyDescent="0.2">
      <c r="A36" s="39">
        <v>560065</v>
      </c>
      <c r="B36" s="40" t="s">
        <v>20</v>
      </c>
      <c r="C36" s="41">
        <v>49424</v>
      </c>
      <c r="D36" s="41">
        <v>31868</v>
      </c>
      <c r="E36" s="42">
        <v>13199</v>
      </c>
      <c r="F36" s="42">
        <v>3128</v>
      </c>
      <c r="G36" s="43">
        <v>3.7450000000000001</v>
      </c>
      <c r="H36" s="43">
        <v>10.188000000000001</v>
      </c>
      <c r="I36" s="44">
        <v>3.85</v>
      </c>
      <c r="J36" s="44">
        <v>5</v>
      </c>
      <c r="K36" s="45">
        <v>3.12</v>
      </c>
      <c r="L36" s="45">
        <v>0.95</v>
      </c>
      <c r="M36" s="49"/>
      <c r="N36" s="47"/>
      <c r="O36" s="48">
        <v>4.07</v>
      </c>
    </row>
    <row r="37" spans="1:15" x14ac:dyDescent="0.2">
      <c r="A37" s="39">
        <v>560066</v>
      </c>
      <c r="B37" s="40" t="s">
        <v>21</v>
      </c>
      <c r="C37" s="41">
        <v>27548</v>
      </c>
      <c r="D37" s="41">
        <v>17310</v>
      </c>
      <c r="E37" s="42">
        <v>8952</v>
      </c>
      <c r="F37" s="42">
        <v>2253</v>
      </c>
      <c r="G37" s="43">
        <v>3.077</v>
      </c>
      <c r="H37" s="43">
        <v>7.6829999999999998</v>
      </c>
      <c r="I37" s="44">
        <v>3.04</v>
      </c>
      <c r="J37" s="44">
        <v>4.26</v>
      </c>
      <c r="K37" s="45">
        <v>2.4300000000000002</v>
      </c>
      <c r="L37" s="45">
        <v>0.85</v>
      </c>
      <c r="M37" s="49"/>
      <c r="N37" s="47"/>
      <c r="O37" s="48">
        <v>3.28</v>
      </c>
    </row>
    <row r="38" spans="1:15" x14ac:dyDescent="0.2">
      <c r="A38" s="39">
        <v>560067</v>
      </c>
      <c r="B38" s="40" t="s">
        <v>22</v>
      </c>
      <c r="C38" s="41">
        <v>45598</v>
      </c>
      <c r="D38" s="41">
        <v>53233</v>
      </c>
      <c r="E38" s="42">
        <v>21984</v>
      </c>
      <c r="F38" s="42">
        <v>6918</v>
      </c>
      <c r="G38" s="43">
        <v>2.0739999999999998</v>
      </c>
      <c r="H38" s="43">
        <v>7.6950000000000003</v>
      </c>
      <c r="I38" s="44">
        <v>1.82</v>
      </c>
      <c r="J38" s="44">
        <v>4.26</v>
      </c>
      <c r="K38" s="45">
        <v>1.38</v>
      </c>
      <c r="L38" s="45">
        <v>1.02</v>
      </c>
      <c r="M38" s="49"/>
      <c r="N38" s="47"/>
      <c r="O38" s="48">
        <v>2.4</v>
      </c>
    </row>
    <row r="39" spans="1:15" x14ac:dyDescent="0.2">
      <c r="A39" s="39">
        <v>560068</v>
      </c>
      <c r="B39" s="40" t="s">
        <v>23</v>
      </c>
      <c r="C39" s="41">
        <v>65367</v>
      </c>
      <c r="D39" s="41">
        <v>47607</v>
      </c>
      <c r="E39" s="42">
        <v>25545</v>
      </c>
      <c r="F39" s="42">
        <v>7474</v>
      </c>
      <c r="G39" s="43">
        <v>2.5590000000000002</v>
      </c>
      <c r="H39" s="43">
        <v>6.37</v>
      </c>
      <c r="I39" s="44">
        <v>2.41</v>
      </c>
      <c r="J39" s="44">
        <v>3.46</v>
      </c>
      <c r="K39" s="45">
        <v>1.86</v>
      </c>
      <c r="L39" s="45">
        <v>0.8</v>
      </c>
      <c r="M39" s="49"/>
      <c r="N39" s="47"/>
      <c r="O39" s="48">
        <v>2.66</v>
      </c>
    </row>
    <row r="40" spans="1:15" x14ac:dyDescent="0.2">
      <c r="A40" s="39">
        <v>560069</v>
      </c>
      <c r="B40" s="40" t="s">
        <v>24</v>
      </c>
      <c r="C40" s="41">
        <v>63824</v>
      </c>
      <c r="D40" s="41">
        <v>34374</v>
      </c>
      <c r="E40" s="42">
        <v>15593</v>
      </c>
      <c r="F40" s="42">
        <v>4392</v>
      </c>
      <c r="G40" s="43">
        <v>4.093</v>
      </c>
      <c r="H40" s="43">
        <v>7.827</v>
      </c>
      <c r="I40" s="44">
        <v>4.2699999999999996</v>
      </c>
      <c r="J40" s="44">
        <v>4.34</v>
      </c>
      <c r="K40" s="45">
        <v>3.33</v>
      </c>
      <c r="L40" s="45">
        <v>0.95</v>
      </c>
      <c r="M40" s="49"/>
      <c r="N40" s="47"/>
      <c r="O40" s="48">
        <v>4.28</v>
      </c>
    </row>
    <row r="41" spans="1:15" x14ac:dyDescent="0.2">
      <c r="A41" s="39">
        <v>560070</v>
      </c>
      <c r="B41" s="40" t="s">
        <v>25</v>
      </c>
      <c r="C41" s="41">
        <v>199560</v>
      </c>
      <c r="D41" s="41">
        <v>156870</v>
      </c>
      <c r="E41" s="42">
        <v>57953</v>
      </c>
      <c r="F41" s="42">
        <v>18821</v>
      </c>
      <c r="G41" s="43">
        <v>3.4430000000000001</v>
      </c>
      <c r="H41" s="43">
        <v>8.3350000000000009</v>
      </c>
      <c r="I41" s="44">
        <v>3.48</v>
      </c>
      <c r="J41" s="44">
        <v>4.6500000000000004</v>
      </c>
      <c r="K41" s="45">
        <v>0</v>
      </c>
      <c r="L41" s="45">
        <v>1.1599999999999999</v>
      </c>
      <c r="M41" s="49">
        <v>1</v>
      </c>
      <c r="N41" s="47"/>
      <c r="O41" s="48">
        <v>1.1599999999999999</v>
      </c>
    </row>
    <row r="42" spans="1:15" x14ac:dyDescent="0.2">
      <c r="A42" s="39">
        <v>560071</v>
      </c>
      <c r="B42" s="40" t="s">
        <v>26</v>
      </c>
      <c r="C42" s="41">
        <v>51142</v>
      </c>
      <c r="D42" s="41">
        <v>47806</v>
      </c>
      <c r="E42" s="42">
        <v>18056</v>
      </c>
      <c r="F42" s="42">
        <v>5996</v>
      </c>
      <c r="G42" s="43">
        <v>2.8319999999999999</v>
      </c>
      <c r="H42" s="43">
        <v>7.9729999999999999</v>
      </c>
      <c r="I42" s="44">
        <v>2.74</v>
      </c>
      <c r="J42" s="44">
        <v>4.43</v>
      </c>
      <c r="K42" s="45">
        <v>2.06</v>
      </c>
      <c r="L42" s="45">
        <v>1.1100000000000001</v>
      </c>
      <c r="M42" s="49"/>
      <c r="N42" s="47"/>
      <c r="O42" s="48">
        <v>3.17</v>
      </c>
    </row>
    <row r="43" spans="1:15" x14ac:dyDescent="0.2">
      <c r="A43" s="39">
        <v>560072</v>
      </c>
      <c r="B43" s="40" t="s">
        <v>27</v>
      </c>
      <c r="C43" s="41">
        <v>51679</v>
      </c>
      <c r="D43" s="41">
        <v>38893</v>
      </c>
      <c r="E43" s="42">
        <v>19727</v>
      </c>
      <c r="F43" s="42">
        <v>5284</v>
      </c>
      <c r="G43" s="43">
        <v>2.62</v>
      </c>
      <c r="H43" s="43">
        <v>7.3609999999999998</v>
      </c>
      <c r="I43" s="44">
        <v>2.48</v>
      </c>
      <c r="J43" s="44">
        <v>4.0599999999999996</v>
      </c>
      <c r="K43" s="45">
        <v>1.96</v>
      </c>
      <c r="L43" s="45">
        <v>0.85</v>
      </c>
      <c r="M43" s="49"/>
      <c r="N43" s="47"/>
      <c r="O43" s="48">
        <v>2.81</v>
      </c>
    </row>
    <row r="44" spans="1:15" x14ac:dyDescent="0.2">
      <c r="A44" s="39">
        <v>560073</v>
      </c>
      <c r="B44" s="40" t="s">
        <v>28</v>
      </c>
      <c r="C44" s="41">
        <v>42625</v>
      </c>
      <c r="D44" s="41">
        <v>19517</v>
      </c>
      <c r="E44" s="42">
        <v>11073</v>
      </c>
      <c r="F44" s="42">
        <v>2262</v>
      </c>
      <c r="G44" s="43">
        <v>3.8490000000000002</v>
      </c>
      <c r="H44" s="43">
        <v>8.6280000000000001</v>
      </c>
      <c r="I44" s="44">
        <v>3.98</v>
      </c>
      <c r="J44" s="44">
        <v>4.83</v>
      </c>
      <c r="K44" s="45">
        <v>3.3</v>
      </c>
      <c r="L44" s="45">
        <v>0.82</v>
      </c>
      <c r="M44" s="49"/>
      <c r="N44" s="47"/>
      <c r="O44" s="48">
        <v>4.12</v>
      </c>
    </row>
    <row r="45" spans="1:15" x14ac:dyDescent="0.2">
      <c r="A45" s="39">
        <v>560074</v>
      </c>
      <c r="B45" s="40" t="s">
        <v>29</v>
      </c>
      <c r="C45" s="41">
        <v>56212</v>
      </c>
      <c r="D45" s="41">
        <v>42736</v>
      </c>
      <c r="E45" s="42">
        <v>17729</v>
      </c>
      <c r="F45" s="42">
        <v>5632</v>
      </c>
      <c r="G45" s="43">
        <v>3.1709999999999998</v>
      </c>
      <c r="H45" s="43">
        <v>7.5880000000000001</v>
      </c>
      <c r="I45" s="44">
        <v>3.15</v>
      </c>
      <c r="J45" s="44">
        <v>4.2</v>
      </c>
      <c r="K45" s="45">
        <v>0</v>
      </c>
      <c r="L45" s="45">
        <v>1.01</v>
      </c>
      <c r="M45" s="49">
        <v>1</v>
      </c>
      <c r="N45" s="47"/>
      <c r="O45" s="48">
        <v>1.01</v>
      </c>
    </row>
    <row r="46" spans="1:15" x14ac:dyDescent="0.2">
      <c r="A46" s="39">
        <v>560075</v>
      </c>
      <c r="B46" s="40" t="s">
        <v>30</v>
      </c>
      <c r="C46" s="41">
        <v>107820</v>
      </c>
      <c r="D46" s="41">
        <v>60227</v>
      </c>
      <c r="E46" s="42">
        <v>29917</v>
      </c>
      <c r="F46" s="42">
        <v>8987</v>
      </c>
      <c r="G46" s="43">
        <v>3.6040000000000001</v>
      </c>
      <c r="H46" s="43">
        <v>6.702</v>
      </c>
      <c r="I46" s="44">
        <v>3.68</v>
      </c>
      <c r="J46" s="44">
        <v>3.66</v>
      </c>
      <c r="K46" s="45">
        <v>2.83</v>
      </c>
      <c r="L46" s="45">
        <v>0.84</v>
      </c>
      <c r="M46" s="49"/>
      <c r="N46" s="47"/>
      <c r="O46" s="48">
        <v>3.67</v>
      </c>
    </row>
    <row r="47" spans="1:15" x14ac:dyDescent="0.2">
      <c r="A47" s="39">
        <v>560076</v>
      </c>
      <c r="B47" s="40" t="s">
        <v>31</v>
      </c>
      <c r="C47" s="41">
        <v>15869</v>
      </c>
      <c r="D47" s="41">
        <v>13391</v>
      </c>
      <c r="E47" s="42">
        <v>9046</v>
      </c>
      <c r="F47" s="42">
        <v>2464</v>
      </c>
      <c r="G47" s="43">
        <v>1.754</v>
      </c>
      <c r="H47" s="43">
        <v>5.4349999999999996</v>
      </c>
      <c r="I47" s="44">
        <v>1.43</v>
      </c>
      <c r="J47" s="44">
        <v>2.9</v>
      </c>
      <c r="K47" s="45">
        <v>1.1299999999999999</v>
      </c>
      <c r="L47" s="45">
        <v>0.61</v>
      </c>
      <c r="M47" s="49"/>
      <c r="N47" s="47"/>
      <c r="O47" s="48">
        <v>1.74</v>
      </c>
    </row>
    <row r="48" spans="1:15" x14ac:dyDescent="0.2">
      <c r="A48" s="39">
        <v>560077</v>
      </c>
      <c r="B48" s="40" t="s">
        <v>32</v>
      </c>
      <c r="C48" s="41">
        <v>35164</v>
      </c>
      <c r="D48" s="41">
        <v>16167</v>
      </c>
      <c r="E48" s="42">
        <v>10808</v>
      </c>
      <c r="F48" s="42">
        <v>2160</v>
      </c>
      <c r="G48" s="43">
        <v>3.254</v>
      </c>
      <c r="H48" s="43">
        <v>7.4850000000000003</v>
      </c>
      <c r="I48" s="44">
        <v>3.25</v>
      </c>
      <c r="J48" s="44">
        <v>4.1399999999999997</v>
      </c>
      <c r="K48" s="45">
        <v>2.7</v>
      </c>
      <c r="L48" s="45">
        <v>0.7</v>
      </c>
      <c r="M48" s="49"/>
      <c r="N48" s="47"/>
      <c r="O48" s="48">
        <v>3.4</v>
      </c>
    </row>
    <row r="49" spans="1:15" x14ac:dyDescent="0.2">
      <c r="A49" s="39">
        <v>560078</v>
      </c>
      <c r="B49" s="40" t="s">
        <v>33</v>
      </c>
      <c r="C49" s="41">
        <v>92088</v>
      </c>
      <c r="D49" s="41">
        <v>59880</v>
      </c>
      <c r="E49" s="42">
        <v>34309</v>
      </c>
      <c r="F49" s="42">
        <v>11534</v>
      </c>
      <c r="G49" s="43">
        <v>2.6840000000000002</v>
      </c>
      <c r="H49" s="43">
        <v>5.1920000000000002</v>
      </c>
      <c r="I49" s="44">
        <v>2.56</v>
      </c>
      <c r="J49" s="44">
        <v>2.75</v>
      </c>
      <c r="K49" s="45">
        <v>1.92</v>
      </c>
      <c r="L49" s="45">
        <v>0.69</v>
      </c>
      <c r="M49" s="49"/>
      <c r="N49" s="47"/>
      <c r="O49" s="48">
        <v>2.61</v>
      </c>
    </row>
    <row r="50" spans="1:15" x14ac:dyDescent="0.2">
      <c r="A50" s="39">
        <v>560079</v>
      </c>
      <c r="B50" s="40" t="s">
        <v>34</v>
      </c>
      <c r="C50" s="41">
        <v>122509</v>
      </c>
      <c r="D50" s="41">
        <v>82850</v>
      </c>
      <c r="E50" s="42">
        <v>33238</v>
      </c>
      <c r="F50" s="42">
        <v>9650</v>
      </c>
      <c r="G50" s="43">
        <v>3.6859999999999999</v>
      </c>
      <c r="H50" s="43">
        <v>8.5850000000000009</v>
      </c>
      <c r="I50" s="44">
        <v>3.78</v>
      </c>
      <c r="J50" s="44">
        <v>4.8</v>
      </c>
      <c r="K50" s="45">
        <v>2.91</v>
      </c>
      <c r="L50" s="45">
        <v>1.1000000000000001</v>
      </c>
      <c r="M50" s="49"/>
      <c r="N50" s="47"/>
      <c r="O50" s="48">
        <v>4.01</v>
      </c>
    </row>
    <row r="51" spans="1:15" x14ac:dyDescent="0.2">
      <c r="A51" s="39">
        <v>560080</v>
      </c>
      <c r="B51" s="40" t="s">
        <v>35</v>
      </c>
      <c r="C51" s="41">
        <v>42951</v>
      </c>
      <c r="D51" s="41">
        <v>40359</v>
      </c>
      <c r="E51" s="42">
        <v>17537</v>
      </c>
      <c r="F51" s="42">
        <v>5228</v>
      </c>
      <c r="G51" s="43">
        <v>2.4489999999999998</v>
      </c>
      <c r="H51" s="43">
        <v>7.72</v>
      </c>
      <c r="I51" s="44">
        <v>2.27</v>
      </c>
      <c r="J51" s="44">
        <v>4.28</v>
      </c>
      <c r="K51" s="45">
        <v>1.75</v>
      </c>
      <c r="L51" s="45">
        <v>0.98</v>
      </c>
      <c r="M51" s="49"/>
      <c r="N51" s="47"/>
      <c r="O51" s="48">
        <v>2.73</v>
      </c>
    </row>
    <row r="52" spans="1:15" x14ac:dyDescent="0.2">
      <c r="A52" s="39">
        <v>560081</v>
      </c>
      <c r="B52" s="40" t="s">
        <v>36</v>
      </c>
      <c r="C52" s="41">
        <v>39416</v>
      </c>
      <c r="D52" s="41">
        <v>42146</v>
      </c>
      <c r="E52" s="42">
        <v>19828</v>
      </c>
      <c r="F52" s="42">
        <v>6412</v>
      </c>
      <c r="G52" s="43">
        <v>1.988</v>
      </c>
      <c r="H52" s="43">
        <v>6.5730000000000004</v>
      </c>
      <c r="I52" s="44">
        <v>1.71</v>
      </c>
      <c r="J52" s="44">
        <v>3.59</v>
      </c>
      <c r="K52" s="45">
        <v>1.3</v>
      </c>
      <c r="L52" s="45">
        <v>0.86</v>
      </c>
      <c r="M52" s="49"/>
      <c r="N52" s="47"/>
      <c r="O52" s="48">
        <v>2.16</v>
      </c>
    </row>
    <row r="53" spans="1:15" x14ac:dyDescent="0.2">
      <c r="A53" s="39">
        <v>560082</v>
      </c>
      <c r="B53" s="40" t="s">
        <v>37</v>
      </c>
      <c r="C53" s="41">
        <v>47814</v>
      </c>
      <c r="D53" s="41">
        <v>31323</v>
      </c>
      <c r="E53" s="42">
        <v>15563</v>
      </c>
      <c r="F53" s="42">
        <v>3876</v>
      </c>
      <c r="G53" s="43">
        <v>3.0720000000000001</v>
      </c>
      <c r="H53" s="43">
        <v>8.0809999999999995</v>
      </c>
      <c r="I53" s="44">
        <v>3.03</v>
      </c>
      <c r="J53" s="44">
        <v>4.5</v>
      </c>
      <c r="K53" s="45">
        <v>2.42</v>
      </c>
      <c r="L53" s="45">
        <v>0.9</v>
      </c>
      <c r="M53" s="49"/>
      <c r="N53" s="47"/>
      <c r="O53" s="48">
        <v>3.32</v>
      </c>
    </row>
    <row r="54" spans="1:15" x14ac:dyDescent="0.2">
      <c r="A54" s="39">
        <v>560083</v>
      </c>
      <c r="B54" s="40" t="s">
        <v>38</v>
      </c>
      <c r="C54" s="41">
        <v>46222</v>
      </c>
      <c r="D54" s="41">
        <v>30332</v>
      </c>
      <c r="E54" s="42">
        <v>14173</v>
      </c>
      <c r="F54" s="42">
        <v>3295</v>
      </c>
      <c r="G54" s="43">
        <v>3.2610000000000001</v>
      </c>
      <c r="H54" s="43">
        <v>9.2050000000000001</v>
      </c>
      <c r="I54" s="44">
        <v>3.26</v>
      </c>
      <c r="J54" s="44">
        <v>5</v>
      </c>
      <c r="K54" s="45">
        <v>2.64</v>
      </c>
      <c r="L54" s="45">
        <v>0.95</v>
      </c>
      <c r="M54" s="49"/>
      <c r="N54" s="47"/>
      <c r="O54" s="48">
        <v>3.59</v>
      </c>
    </row>
    <row r="55" spans="1:15" x14ac:dyDescent="0.2">
      <c r="A55" s="39">
        <v>560084</v>
      </c>
      <c r="B55" s="40" t="s">
        <v>39</v>
      </c>
      <c r="C55" s="41">
        <v>44903</v>
      </c>
      <c r="D55" s="41">
        <v>37331</v>
      </c>
      <c r="E55" s="42">
        <v>20923</v>
      </c>
      <c r="F55" s="42">
        <v>7115</v>
      </c>
      <c r="G55" s="43">
        <v>2.1459999999999999</v>
      </c>
      <c r="H55" s="43">
        <v>5.2469999999999999</v>
      </c>
      <c r="I55" s="44">
        <v>1.91</v>
      </c>
      <c r="J55" s="44">
        <v>2.79</v>
      </c>
      <c r="K55" s="45">
        <v>1.43</v>
      </c>
      <c r="L55" s="45">
        <v>0.7</v>
      </c>
      <c r="M55" s="49"/>
      <c r="N55" s="47"/>
      <c r="O55" s="48">
        <v>2.13</v>
      </c>
    </row>
    <row r="56" spans="1:15" ht="25.5" x14ac:dyDescent="0.2">
      <c r="A56" s="39">
        <v>560085</v>
      </c>
      <c r="B56" s="40" t="s">
        <v>81</v>
      </c>
      <c r="C56" s="41">
        <v>21349</v>
      </c>
      <c r="D56" s="41">
        <v>1463</v>
      </c>
      <c r="E56" s="42">
        <v>9578</v>
      </c>
      <c r="F56" s="42">
        <v>497</v>
      </c>
      <c r="G56" s="43">
        <v>2.2290000000000001</v>
      </c>
      <c r="H56" s="43">
        <v>2.944</v>
      </c>
      <c r="I56" s="44">
        <v>2.0099999999999998</v>
      </c>
      <c r="J56" s="44">
        <v>1.4</v>
      </c>
      <c r="K56" s="45">
        <v>1.91</v>
      </c>
      <c r="L56" s="45">
        <v>7.0000000000000007E-2</v>
      </c>
      <c r="M56" s="49"/>
      <c r="N56" s="47"/>
      <c r="O56" s="48">
        <v>1.98</v>
      </c>
    </row>
    <row r="57" spans="1:15" ht="25.5" x14ac:dyDescent="0.2">
      <c r="A57" s="39">
        <v>560086</v>
      </c>
      <c r="B57" s="40" t="s">
        <v>82</v>
      </c>
      <c r="C57" s="41">
        <v>59044</v>
      </c>
      <c r="D57" s="41">
        <v>3024</v>
      </c>
      <c r="E57" s="42">
        <v>18098</v>
      </c>
      <c r="F57" s="42">
        <v>604</v>
      </c>
      <c r="G57" s="43">
        <v>3.262</v>
      </c>
      <c r="H57" s="43">
        <v>5.0069999999999997</v>
      </c>
      <c r="I57" s="44">
        <v>3.26</v>
      </c>
      <c r="J57" s="44">
        <v>2.64</v>
      </c>
      <c r="K57" s="45">
        <v>0</v>
      </c>
      <c r="L57" s="45">
        <v>0.08</v>
      </c>
      <c r="M57" s="49">
        <v>1</v>
      </c>
      <c r="N57" s="47"/>
      <c r="O57" s="48">
        <v>0.08</v>
      </c>
    </row>
    <row r="58" spans="1:15" x14ac:dyDescent="0.2">
      <c r="A58" s="39">
        <v>560087</v>
      </c>
      <c r="B58" s="40" t="s">
        <v>83</v>
      </c>
      <c r="C58" s="41">
        <v>76994</v>
      </c>
      <c r="D58" s="41">
        <v>4</v>
      </c>
      <c r="E58" s="42">
        <v>24185</v>
      </c>
      <c r="F58" s="42">
        <v>3</v>
      </c>
      <c r="G58" s="43">
        <v>3.1840000000000002</v>
      </c>
      <c r="H58" s="43">
        <v>0</v>
      </c>
      <c r="I58" s="44">
        <v>3.17</v>
      </c>
      <c r="J58" s="44">
        <v>0</v>
      </c>
      <c r="K58" s="45">
        <v>3.17</v>
      </c>
      <c r="L58" s="45">
        <v>0</v>
      </c>
      <c r="M58" s="49"/>
      <c r="N58" s="47"/>
      <c r="O58" s="48">
        <v>3.17</v>
      </c>
    </row>
    <row r="59" spans="1:15" ht="25.5" x14ac:dyDescent="0.2">
      <c r="A59" s="39">
        <v>560088</v>
      </c>
      <c r="B59" s="40" t="s">
        <v>84</v>
      </c>
      <c r="C59" s="41">
        <v>13336</v>
      </c>
      <c r="D59" s="41">
        <v>0</v>
      </c>
      <c r="E59" s="42">
        <v>5738</v>
      </c>
      <c r="F59" s="42">
        <v>0</v>
      </c>
      <c r="G59" s="43">
        <v>2.3239999999999998</v>
      </c>
      <c r="H59" s="43">
        <v>0</v>
      </c>
      <c r="I59" s="44">
        <v>2.12</v>
      </c>
      <c r="J59" s="44">
        <v>0</v>
      </c>
      <c r="K59" s="45">
        <v>2.12</v>
      </c>
      <c r="L59" s="45">
        <v>0</v>
      </c>
      <c r="M59" s="49"/>
      <c r="N59" s="47"/>
      <c r="O59" s="48">
        <v>2.12</v>
      </c>
    </row>
    <row r="60" spans="1:15" ht="25.5" x14ac:dyDescent="0.2">
      <c r="A60" s="39">
        <v>560089</v>
      </c>
      <c r="B60" s="40" t="s">
        <v>85</v>
      </c>
      <c r="C60" s="41">
        <v>22829</v>
      </c>
      <c r="D60" s="41">
        <v>3</v>
      </c>
      <c r="E60" s="42">
        <v>3783</v>
      </c>
      <c r="F60" s="42">
        <v>0</v>
      </c>
      <c r="G60" s="43">
        <v>6.0350000000000001</v>
      </c>
      <c r="H60" s="43">
        <v>0</v>
      </c>
      <c r="I60" s="44">
        <v>5</v>
      </c>
      <c r="J60" s="44">
        <v>0</v>
      </c>
      <c r="K60" s="45">
        <v>5</v>
      </c>
      <c r="L60" s="45">
        <v>0</v>
      </c>
      <c r="M60" s="49"/>
      <c r="N60" s="47"/>
      <c r="O60" s="48">
        <v>5</v>
      </c>
    </row>
    <row r="61" spans="1:15" ht="25.5" x14ac:dyDescent="0.2">
      <c r="A61" s="39">
        <v>560096</v>
      </c>
      <c r="B61" s="40" t="s">
        <v>86</v>
      </c>
      <c r="C61" s="41">
        <v>277</v>
      </c>
      <c r="D61" s="41">
        <v>80</v>
      </c>
      <c r="E61" s="42">
        <v>478</v>
      </c>
      <c r="F61" s="42">
        <v>26</v>
      </c>
      <c r="G61" s="43">
        <v>0.57899999999999996</v>
      </c>
      <c r="H61" s="43">
        <v>3.077</v>
      </c>
      <c r="I61" s="44">
        <v>0</v>
      </c>
      <c r="J61" s="44">
        <v>1.48</v>
      </c>
      <c r="K61" s="45">
        <v>0</v>
      </c>
      <c r="L61" s="45">
        <v>7.0000000000000007E-2</v>
      </c>
      <c r="M61" s="46"/>
      <c r="N61" s="47"/>
      <c r="O61" s="48">
        <v>7.0000000000000007E-2</v>
      </c>
    </row>
    <row r="62" spans="1:15" ht="25.5" x14ac:dyDescent="0.2">
      <c r="A62" s="39">
        <v>560098</v>
      </c>
      <c r="B62" s="40" t="s">
        <v>87</v>
      </c>
      <c r="C62" s="41">
        <v>5465</v>
      </c>
      <c r="D62" s="41">
        <v>0</v>
      </c>
      <c r="E62" s="42">
        <v>6471</v>
      </c>
      <c r="F62" s="42">
        <v>0</v>
      </c>
      <c r="G62" s="43">
        <v>0.84499999999999997</v>
      </c>
      <c r="H62" s="43">
        <v>0</v>
      </c>
      <c r="I62" s="44">
        <v>0.32</v>
      </c>
      <c r="J62" s="44">
        <v>0</v>
      </c>
      <c r="K62" s="45">
        <v>0.32</v>
      </c>
      <c r="L62" s="45">
        <v>0</v>
      </c>
      <c r="M62" s="46"/>
      <c r="N62" s="47"/>
      <c r="O62" s="48">
        <v>0.32</v>
      </c>
    </row>
    <row r="63" spans="1:15" ht="38.25" x14ac:dyDescent="0.2">
      <c r="A63" s="39">
        <v>560099</v>
      </c>
      <c r="B63" s="40" t="s">
        <v>88</v>
      </c>
      <c r="C63" s="41">
        <v>1727</v>
      </c>
      <c r="D63" s="41">
        <v>97</v>
      </c>
      <c r="E63" s="42">
        <v>2299</v>
      </c>
      <c r="F63" s="42">
        <v>154</v>
      </c>
      <c r="G63" s="43">
        <v>0.751</v>
      </c>
      <c r="H63" s="43">
        <v>0.63</v>
      </c>
      <c r="I63" s="44">
        <v>0.21</v>
      </c>
      <c r="J63" s="44">
        <v>0</v>
      </c>
      <c r="K63" s="45">
        <v>0.2</v>
      </c>
      <c r="L63" s="45">
        <v>0</v>
      </c>
      <c r="M63" s="46"/>
      <c r="N63" s="47"/>
      <c r="O63" s="48">
        <v>0.2</v>
      </c>
    </row>
    <row r="64" spans="1:15" x14ac:dyDescent="0.2">
      <c r="A64" s="51">
        <v>560205</v>
      </c>
      <c r="B64" s="52" t="s">
        <v>110</v>
      </c>
      <c r="C64" s="41">
        <v>7</v>
      </c>
      <c r="D64" s="41">
        <v>2</v>
      </c>
      <c r="E64" s="42">
        <v>5</v>
      </c>
      <c r="F64" s="42">
        <v>1</v>
      </c>
      <c r="G64" s="43">
        <v>1.4</v>
      </c>
      <c r="H64" s="43">
        <v>2</v>
      </c>
      <c r="I64" s="44">
        <v>1</v>
      </c>
      <c r="J64" s="44">
        <v>0.83</v>
      </c>
      <c r="K64" s="45">
        <v>0.83</v>
      </c>
      <c r="L64" s="45">
        <v>0.14000000000000001</v>
      </c>
      <c r="M64" s="46"/>
      <c r="N64" s="47"/>
      <c r="O64" s="48">
        <v>0.97</v>
      </c>
    </row>
    <row r="65" spans="1:17" ht="51" x14ac:dyDescent="0.2">
      <c r="A65" s="39">
        <v>560206</v>
      </c>
      <c r="B65" s="40" t="s">
        <v>43</v>
      </c>
      <c r="C65" s="41">
        <v>230301</v>
      </c>
      <c r="D65" s="41">
        <v>170</v>
      </c>
      <c r="E65" s="42">
        <v>73765</v>
      </c>
      <c r="F65" s="42">
        <v>46</v>
      </c>
      <c r="G65" s="43">
        <v>3.1219999999999999</v>
      </c>
      <c r="H65" s="43">
        <v>3.6960000000000002</v>
      </c>
      <c r="I65" s="44">
        <v>3.09</v>
      </c>
      <c r="J65" s="44">
        <v>1.85</v>
      </c>
      <c r="K65" s="45">
        <v>0</v>
      </c>
      <c r="L65" s="45">
        <v>0</v>
      </c>
      <c r="M65" s="46">
        <v>1</v>
      </c>
      <c r="N65" s="47"/>
      <c r="O65" s="48">
        <v>0</v>
      </c>
    </row>
    <row r="66" spans="1:17" ht="51" x14ac:dyDescent="0.2">
      <c r="A66" s="53">
        <v>560214</v>
      </c>
      <c r="B66" s="40" t="s">
        <v>44</v>
      </c>
      <c r="C66" s="41">
        <v>285413</v>
      </c>
      <c r="D66" s="41">
        <v>205081</v>
      </c>
      <c r="E66" s="42">
        <v>82573</v>
      </c>
      <c r="F66" s="42">
        <v>26249</v>
      </c>
      <c r="G66" s="43">
        <v>3.456</v>
      </c>
      <c r="H66" s="43">
        <v>7.8129999999999997</v>
      </c>
      <c r="I66" s="44">
        <v>3.5</v>
      </c>
      <c r="J66" s="44">
        <v>4.33</v>
      </c>
      <c r="K66" s="45">
        <v>0</v>
      </c>
      <c r="L66" s="45">
        <v>1.04</v>
      </c>
      <c r="M66" s="54">
        <v>1</v>
      </c>
      <c r="N66" s="47"/>
      <c r="O66" s="48">
        <v>1.04</v>
      </c>
    </row>
    <row r="67" spans="1:17" s="37" customFormat="1" x14ac:dyDescent="0.2">
      <c r="A67" s="55"/>
      <c r="B67" s="56" t="s">
        <v>124</v>
      </c>
      <c r="C67" s="41">
        <v>4904440</v>
      </c>
      <c r="D67" s="41">
        <v>3710954</v>
      </c>
      <c r="E67" s="41">
        <v>1497184</v>
      </c>
      <c r="F67" s="41">
        <v>429559</v>
      </c>
      <c r="G67" s="43">
        <v>3.2759999999999998</v>
      </c>
      <c r="H67" s="43">
        <v>8.6389999999999993</v>
      </c>
      <c r="I67" s="57"/>
      <c r="J67" s="58"/>
      <c r="K67" s="45"/>
      <c r="L67" s="59"/>
      <c r="M67" s="60"/>
      <c r="N67" s="47"/>
      <c r="O67" s="61"/>
      <c r="Q67"/>
    </row>
    <row r="68" spans="1:17" x14ac:dyDescent="0.2">
      <c r="D68" s="62"/>
    </row>
  </sheetData>
  <mergeCells count="11">
    <mergeCell ref="L1:O1"/>
    <mergeCell ref="M4:N4"/>
    <mergeCell ref="A2:O2"/>
    <mergeCell ref="A3:L3"/>
    <mergeCell ref="A4:A5"/>
    <mergeCell ref="B4:B5"/>
    <mergeCell ref="C4:D4"/>
    <mergeCell ref="E4:F4"/>
    <mergeCell ref="G4:H4"/>
    <mergeCell ref="I4:J4"/>
    <mergeCell ref="K4:L4"/>
  </mergeCells>
  <pageMargins left="0.7" right="0.7" top="0.75" bottom="0.75" header="0.3" footer="0.3"/>
  <pageSetup paperSize="9" scale="8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8"/>
  <sheetViews>
    <sheetView view="pageBreakPreview" topLeftCell="A4" zoomScale="91" zoomScaleNormal="100" zoomScaleSheetLayoutView="91" workbookViewId="0">
      <selection activeCell="G2" sqref="G2"/>
    </sheetView>
  </sheetViews>
  <sheetFormatPr defaultRowHeight="18" x14ac:dyDescent="0.25"/>
  <cols>
    <col min="1" max="1" width="41" style="291" customWidth="1"/>
    <col min="2" max="2" width="21" style="291" customWidth="1"/>
    <col min="3" max="3" width="44.5" style="297" customWidth="1"/>
    <col min="4" max="16384" width="9.33203125" style="291"/>
  </cols>
  <sheetData>
    <row r="1" spans="1:7" ht="62.25" customHeight="1" x14ac:dyDescent="0.3">
      <c r="A1" s="289"/>
      <c r="B1" s="290"/>
      <c r="C1" s="293" t="s">
        <v>391</v>
      </c>
    </row>
    <row r="2" spans="1:7" ht="73.5" customHeight="1" x14ac:dyDescent="0.25">
      <c r="A2" s="342" t="s">
        <v>364</v>
      </c>
      <c r="B2" s="342"/>
      <c r="C2" s="342"/>
      <c r="D2" s="237"/>
      <c r="E2" s="237"/>
      <c r="F2" s="237"/>
      <c r="G2" s="237"/>
    </row>
    <row r="3" spans="1:7" ht="30" customHeight="1" x14ac:dyDescent="0.25">
      <c r="A3" s="343" t="s">
        <v>301</v>
      </c>
      <c r="B3" s="345" t="s">
        <v>95</v>
      </c>
      <c r="C3" s="346"/>
    </row>
    <row r="4" spans="1:7" x14ac:dyDescent="0.25">
      <c r="A4" s="344"/>
      <c r="B4" s="292" t="s">
        <v>96</v>
      </c>
      <c r="C4" s="294" t="s">
        <v>97</v>
      </c>
    </row>
    <row r="5" spans="1:7" ht="18.75" x14ac:dyDescent="0.25">
      <c r="A5" s="357" t="s">
        <v>368</v>
      </c>
      <c r="B5" s="357"/>
      <c r="C5" s="357"/>
    </row>
    <row r="6" spans="1:7" ht="19.5" customHeight="1" x14ac:dyDescent="0.25">
      <c r="A6" s="238" t="s">
        <v>302</v>
      </c>
      <c r="B6" s="298">
        <f>B7+B13+B19+B25</f>
        <v>857</v>
      </c>
      <c r="C6" s="299">
        <f>C7+C13+C19+C25</f>
        <v>115357297</v>
      </c>
    </row>
    <row r="7" spans="1:7" x14ac:dyDescent="0.25">
      <c r="A7" s="185" t="s">
        <v>104</v>
      </c>
      <c r="B7" s="300">
        <v>182</v>
      </c>
      <c r="C7" s="301">
        <v>27856828</v>
      </c>
    </row>
    <row r="8" spans="1:7" hidden="1" x14ac:dyDescent="0.25">
      <c r="A8" s="186" t="s">
        <v>109</v>
      </c>
      <c r="B8" s="22">
        <v>33</v>
      </c>
      <c r="C8" s="295">
        <v>4981050</v>
      </c>
    </row>
    <row r="9" spans="1:7" hidden="1" x14ac:dyDescent="0.25">
      <c r="A9" s="186" t="s">
        <v>265</v>
      </c>
      <c r="B9" s="22">
        <v>55</v>
      </c>
      <c r="C9" s="295">
        <v>8441660</v>
      </c>
    </row>
    <row r="10" spans="1:7" hidden="1" x14ac:dyDescent="0.25">
      <c r="A10" s="186" t="s">
        <v>108</v>
      </c>
      <c r="B10" s="22">
        <v>23</v>
      </c>
      <c r="C10" s="295">
        <v>3458147</v>
      </c>
    </row>
    <row r="11" spans="1:7" hidden="1" x14ac:dyDescent="0.25">
      <c r="A11" s="186" t="s">
        <v>55</v>
      </c>
      <c r="B11" s="22">
        <v>29</v>
      </c>
      <c r="C11" s="295">
        <v>4474813</v>
      </c>
    </row>
    <row r="12" spans="1:7" hidden="1" x14ac:dyDescent="0.25">
      <c r="A12" s="186" t="s">
        <v>53</v>
      </c>
      <c r="B12" s="22">
        <v>42</v>
      </c>
      <c r="C12" s="295">
        <v>6501158</v>
      </c>
    </row>
    <row r="13" spans="1:7" x14ac:dyDescent="0.25">
      <c r="A13" s="185" t="s">
        <v>105</v>
      </c>
      <c r="B13" s="300">
        <v>182</v>
      </c>
      <c r="C13" s="301">
        <v>27856828</v>
      </c>
    </row>
    <row r="14" spans="1:7" hidden="1" x14ac:dyDescent="0.25">
      <c r="A14" s="186" t="s">
        <v>109</v>
      </c>
      <c r="B14" s="22">
        <v>38</v>
      </c>
      <c r="C14" s="295">
        <v>5774623</v>
      </c>
    </row>
    <row r="15" spans="1:7" hidden="1" x14ac:dyDescent="0.25">
      <c r="A15" s="186" t="s">
        <v>265</v>
      </c>
      <c r="B15" s="22">
        <v>49</v>
      </c>
      <c r="C15" s="295">
        <v>7743958</v>
      </c>
    </row>
    <row r="16" spans="1:7" hidden="1" x14ac:dyDescent="0.25">
      <c r="A16" s="186" t="s">
        <v>108</v>
      </c>
      <c r="B16" s="22">
        <v>20</v>
      </c>
      <c r="C16" s="295">
        <v>2992469</v>
      </c>
    </row>
    <row r="17" spans="1:3" hidden="1" x14ac:dyDescent="0.25">
      <c r="A17" s="186" t="s">
        <v>55</v>
      </c>
      <c r="B17" s="22">
        <v>31</v>
      </c>
      <c r="C17" s="295">
        <v>4680123</v>
      </c>
    </row>
    <row r="18" spans="1:3" hidden="1" x14ac:dyDescent="0.25">
      <c r="A18" s="186" t="s">
        <v>53</v>
      </c>
      <c r="B18" s="22">
        <v>44</v>
      </c>
      <c r="C18" s="295">
        <v>6665655</v>
      </c>
    </row>
    <row r="19" spans="1:3" x14ac:dyDescent="0.25">
      <c r="A19" s="185" t="s">
        <v>106</v>
      </c>
      <c r="B19" s="300">
        <v>310</v>
      </c>
      <c r="C19" s="301">
        <v>31786819</v>
      </c>
    </row>
    <row r="20" spans="1:3" x14ac:dyDescent="0.25">
      <c r="A20" s="186" t="s">
        <v>109</v>
      </c>
      <c r="B20" s="22">
        <v>73</v>
      </c>
      <c r="C20" s="295">
        <v>7434948</v>
      </c>
    </row>
    <row r="21" spans="1:3" x14ac:dyDescent="0.25">
      <c r="A21" s="186" t="s">
        <v>265</v>
      </c>
      <c r="B21" s="22">
        <v>89</v>
      </c>
      <c r="C21" s="295">
        <v>9625487</v>
      </c>
    </row>
    <row r="22" spans="1:3" x14ac:dyDescent="0.25">
      <c r="A22" s="186" t="s">
        <v>108</v>
      </c>
      <c r="B22" s="22">
        <v>25</v>
      </c>
      <c r="C22" s="295">
        <v>2783873</v>
      </c>
    </row>
    <row r="23" spans="1:3" x14ac:dyDescent="0.25">
      <c r="A23" s="186" t="s">
        <v>55</v>
      </c>
      <c r="B23" s="22">
        <v>50</v>
      </c>
      <c r="C23" s="295">
        <v>4713004</v>
      </c>
    </row>
    <row r="24" spans="1:3" x14ac:dyDescent="0.25">
      <c r="A24" s="186" t="s">
        <v>53</v>
      </c>
      <c r="B24" s="22">
        <v>73</v>
      </c>
      <c r="C24" s="295">
        <v>7229507</v>
      </c>
    </row>
    <row r="25" spans="1:3" x14ac:dyDescent="0.25">
      <c r="A25" s="185" t="s">
        <v>107</v>
      </c>
      <c r="B25" s="300">
        <v>183</v>
      </c>
      <c r="C25" s="301">
        <v>27856822</v>
      </c>
    </row>
    <row r="26" spans="1:3" hidden="1" x14ac:dyDescent="0.25">
      <c r="A26" s="186" t="s">
        <v>109</v>
      </c>
      <c r="B26" s="22">
        <v>28</v>
      </c>
      <c r="C26" s="295">
        <v>4278316</v>
      </c>
    </row>
    <row r="27" spans="1:3" hidden="1" x14ac:dyDescent="0.25">
      <c r="A27" s="186" t="s">
        <v>265</v>
      </c>
      <c r="B27" s="22">
        <v>58</v>
      </c>
      <c r="C27" s="295">
        <v>8879849</v>
      </c>
    </row>
    <row r="28" spans="1:3" hidden="1" x14ac:dyDescent="0.25">
      <c r="A28" s="186" t="s">
        <v>108</v>
      </c>
      <c r="B28" s="22">
        <v>19</v>
      </c>
      <c r="C28" s="295">
        <v>2771686</v>
      </c>
    </row>
    <row r="29" spans="1:3" hidden="1" x14ac:dyDescent="0.25">
      <c r="A29" s="186" t="s">
        <v>55</v>
      </c>
      <c r="B29" s="22">
        <v>36</v>
      </c>
      <c r="C29" s="295">
        <v>5501603</v>
      </c>
    </row>
    <row r="30" spans="1:3" hidden="1" x14ac:dyDescent="0.25">
      <c r="A30" s="186" t="s">
        <v>53</v>
      </c>
      <c r="B30" s="22">
        <v>42</v>
      </c>
      <c r="C30" s="295">
        <v>6425368</v>
      </c>
    </row>
    <row r="31" spans="1:3" ht="34.5" customHeight="1" x14ac:dyDescent="0.25">
      <c r="A31" s="358" t="s">
        <v>369</v>
      </c>
      <c r="B31" s="359"/>
      <c r="C31" s="360"/>
    </row>
    <row r="32" spans="1:3" ht="19.5" customHeight="1" x14ac:dyDescent="0.25">
      <c r="A32" s="238" t="s">
        <v>302</v>
      </c>
      <c r="B32" s="298">
        <f>B33+B39+B45+B51</f>
        <v>5307</v>
      </c>
      <c r="C32" s="299">
        <f>C33+C39+C45+C51</f>
        <v>444896495</v>
      </c>
    </row>
    <row r="33" spans="1:3" x14ac:dyDescent="0.25">
      <c r="A33" s="185" t="s">
        <v>104</v>
      </c>
      <c r="B33" s="300">
        <v>1192</v>
      </c>
      <c r="C33" s="301">
        <v>110098468</v>
      </c>
    </row>
    <row r="34" spans="1:3" hidden="1" x14ac:dyDescent="0.25">
      <c r="A34" s="186" t="s">
        <v>109</v>
      </c>
      <c r="B34" s="22">
        <v>501</v>
      </c>
      <c r="C34" s="295">
        <v>46226865</v>
      </c>
    </row>
    <row r="35" spans="1:3" hidden="1" x14ac:dyDescent="0.25">
      <c r="A35" s="186" t="s">
        <v>265</v>
      </c>
      <c r="B35" s="22">
        <v>286</v>
      </c>
      <c r="C35" s="295">
        <v>26441050</v>
      </c>
    </row>
    <row r="36" spans="1:3" hidden="1" x14ac:dyDescent="0.25">
      <c r="A36" s="186" t="s">
        <v>108</v>
      </c>
      <c r="B36" s="22">
        <v>119</v>
      </c>
      <c r="C36" s="295">
        <v>10985932</v>
      </c>
    </row>
    <row r="37" spans="1:3" hidden="1" x14ac:dyDescent="0.25">
      <c r="A37" s="186" t="s">
        <v>55</v>
      </c>
      <c r="B37" s="22">
        <v>40</v>
      </c>
      <c r="C37" s="295">
        <v>3717430</v>
      </c>
    </row>
    <row r="38" spans="1:3" hidden="1" x14ac:dyDescent="0.25">
      <c r="A38" s="186" t="s">
        <v>53</v>
      </c>
      <c r="B38" s="22">
        <v>246</v>
      </c>
      <c r="C38" s="295">
        <v>22727191</v>
      </c>
    </row>
    <row r="39" spans="1:3" x14ac:dyDescent="0.25">
      <c r="A39" s="185" t="s">
        <v>105</v>
      </c>
      <c r="B39" s="300">
        <v>1192</v>
      </c>
      <c r="C39" s="301">
        <v>110098468</v>
      </c>
    </row>
    <row r="40" spans="1:3" hidden="1" x14ac:dyDescent="0.25">
      <c r="A40" s="186" t="s">
        <v>109</v>
      </c>
      <c r="B40" s="22">
        <v>505</v>
      </c>
      <c r="C40" s="295">
        <v>46682536</v>
      </c>
    </row>
    <row r="41" spans="1:3" hidden="1" x14ac:dyDescent="0.25">
      <c r="A41" s="186" t="s">
        <v>265</v>
      </c>
      <c r="B41" s="22">
        <v>280</v>
      </c>
      <c r="C41" s="295">
        <v>25876216</v>
      </c>
    </row>
    <row r="42" spans="1:3" hidden="1" x14ac:dyDescent="0.25">
      <c r="A42" s="186" t="s">
        <v>108</v>
      </c>
      <c r="B42" s="22">
        <v>124</v>
      </c>
      <c r="C42" s="295">
        <v>11421483</v>
      </c>
    </row>
    <row r="43" spans="1:3" hidden="1" x14ac:dyDescent="0.25">
      <c r="A43" s="186" t="s">
        <v>55</v>
      </c>
      <c r="B43" s="22">
        <v>40</v>
      </c>
      <c r="C43" s="295">
        <v>3670178</v>
      </c>
    </row>
    <row r="44" spans="1:3" hidden="1" x14ac:dyDescent="0.25">
      <c r="A44" s="186" t="s">
        <v>53</v>
      </c>
      <c r="B44" s="22">
        <v>243</v>
      </c>
      <c r="C44" s="295">
        <v>22448055</v>
      </c>
    </row>
    <row r="45" spans="1:3" x14ac:dyDescent="0.25">
      <c r="A45" s="185" t="s">
        <v>106</v>
      </c>
      <c r="B45" s="300">
        <v>1733</v>
      </c>
      <c r="C45" s="301">
        <v>114601088</v>
      </c>
    </row>
    <row r="46" spans="1:3" x14ac:dyDescent="0.25">
      <c r="A46" s="186" t="s">
        <v>109</v>
      </c>
      <c r="B46" s="22">
        <v>672</v>
      </c>
      <c r="C46" s="295">
        <v>47384722</v>
      </c>
    </row>
    <row r="47" spans="1:3" x14ac:dyDescent="0.25">
      <c r="A47" s="186" t="s">
        <v>265</v>
      </c>
      <c r="B47" s="22">
        <v>502</v>
      </c>
      <c r="C47" s="295">
        <v>26725849</v>
      </c>
    </row>
    <row r="48" spans="1:3" x14ac:dyDescent="0.25">
      <c r="A48" s="186" t="s">
        <v>108</v>
      </c>
      <c r="B48" s="22">
        <v>179</v>
      </c>
      <c r="C48" s="295">
        <v>11645694</v>
      </c>
    </row>
    <row r="49" spans="1:3" x14ac:dyDescent="0.25">
      <c r="A49" s="186" t="s">
        <v>55</v>
      </c>
      <c r="B49" s="22">
        <v>61</v>
      </c>
      <c r="C49" s="295">
        <v>3384758</v>
      </c>
    </row>
    <row r="50" spans="1:3" x14ac:dyDescent="0.25">
      <c r="A50" s="186" t="s">
        <v>53</v>
      </c>
      <c r="B50" s="22">
        <v>319</v>
      </c>
      <c r="C50" s="295">
        <v>25460065</v>
      </c>
    </row>
    <row r="51" spans="1:3" x14ac:dyDescent="0.25">
      <c r="A51" s="185" t="s">
        <v>107</v>
      </c>
      <c r="B51" s="300">
        <v>1190</v>
      </c>
      <c r="C51" s="301">
        <v>110098471</v>
      </c>
    </row>
    <row r="52" spans="1:3" hidden="1" x14ac:dyDescent="0.25">
      <c r="A52" s="186" t="s">
        <v>109</v>
      </c>
      <c r="B52" s="22">
        <v>601</v>
      </c>
      <c r="C52" s="295">
        <v>55676444</v>
      </c>
    </row>
    <row r="53" spans="1:3" hidden="1" x14ac:dyDescent="0.25">
      <c r="A53" s="186" t="s">
        <v>265</v>
      </c>
      <c r="B53" s="22">
        <v>95</v>
      </c>
      <c r="C53" s="295">
        <v>8780745</v>
      </c>
    </row>
    <row r="54" spans="1:3" hidden="1" x14ac:dyDescent="0.25">
      <c r="A54" s="186" t="s">
        <v>108</v>
      </c>
      <c r="B54" s="22">
        <v>114</v>
      </c>
      <c r="C54" s="295">
        <v>10595989</v>
      </c>
    </row>
    <row r="55" spans="1:3" hidden="1" x14ac:dyDescent="0.25">
      <c r="A55" s="186" t="s">
        <v>55</v>
      </c>
      <c r="B55" s="22">
        <v>17</v>
      </c>
      <c r="C55" s="295">
        <v>1514149</v>
      </c>
    </row>
    <row r="56" spans="1:3" hidden="1" x14ac:dyDescent="0.25">
      <c r="A56" s="186" t="s">
        <v>53</v>
      </c>
      <c r="B56" s="22">
        <v>363</v>
      </c>
      <c r="C56" s="295">
        <v>33531144</v>
      </c>
    </row>
    <row r="57" spans="1:3" x14ac:dyDescent="0.25">
      <c r="A57" s="217"/>
      <c r="B57" s="217"/>
      <c r="C57" s="296"/>
    </row>
    <row r="58" spans="1:3" x14ac:dyDescent="0.25">
      <c r="A58" s="217"/>
      <c r="B58" s="217"/>
      <c r="C58" s="296"/>
    </row>
    <row r="59" spans="1:3" x14ac:dyDescent="0.25">
      <c r="A59" s="217"/>
      <c r="B59" s="217"/>
      <c r="C59" s="296"/>
    </row>
    <row r="60" spans="1:3" x14ac:dyDescent="0.25">
      <c r="A60" s="217"/>
      <c r="B60" s="217"/>
      <c r="C60" s="296"/>
    </row>
    <row r="61" spans="1:3" x14ac:dyDescent="0.25">
      <c r="A61" s="217"/>
      <c r="B61" s="217"/>
      <c r="C61" s="296"/>
    </row>
    <row r="62" spans="1:3" x14ac:dyDescent="0.25">
      <c r="A62" s="217"/>
      <c r="B62" s="217"/>
      <c r="C62" s="296"/>
    </row>
    <row r="63" spans="1:3" x14ac:dyDescent="0.25">
      <c r="A63" s="217"/>
      <c r="B63" s="217"/>
      <c r="C63" s="296"/>
    </row>
    <row r="64" spans="1:3" x14ac:dyDescent="0.25">
      <c r="A64" s="217"/>
      <c r="B64" s="217"/>
      <c r="C64" s="296"/>
    </row>
    <row r="65" spans="1:3" x14ac:dyDescent="0.25">
      <c r="A65" s="217"/>
      <c r="B65" s="217"/>
      <c r="C65" s="296"/>
    </row>
    <row r="66" spans="1:3" x14ac:dyDescent="0.25">
      <c r="A66" s="217"/>
      <c r="B66" s="217"/>
      <c r="C66" s="296"/>
    </row>
    <row r="67" spans="1:3" x14ac:dyDescent="0.25">
      <c r="A67" s="217"/>
      <c r="B67" s="217"/>
      <c r="C67" s="296"/>
    </row>
    <row r="68" spans="1:3" x14ac:dyDescent="0.25">
      <c r="A68" s="217"/>
      <c r="B68" s="217"/>
      <c r="C68" s="296"/>
    </row>
    <row r="69" spans="1:3" x14ac:dyDescent="0.25">
      <c r="A69" s="217"/>
      <c r="B69" s="217"/>
      <c r="C69" s="296"/>
    </row>
    <row r="70" spans="1:3" x14ac:dyDescent="0.25">
      <c r="A70" s="217"/>
      <c r="B70" s="217"/>
      <c r="C70" s="296"/>
    </row>
    <row r="71" spans="1:3" x14ac:dyDescent="0.25">
      <c r="A71" s="217"/>
      <c r="B71" s="217"/>
      <c r="C71" s="296"/>
    </row>
    <row r="72" spans="1:3" x14ac:dyDescent="0.25">
      <c r="A72" s="217"/>
      <c r="B72" s="217"/>
      <c r="C72" s="296"/>
    </row>
    <row r="73" spans="1:3" x14ac:dyDescent="0.25">
      <c r="A73" s="217"/>
      <c r="B73" s="217"/>
      <c r="C73" s="296"/>
    </row>
    <row r="74" spans="1:3" x14ac:dyDescent="0.25">
      <c r="A74" s="217"/>
      <c r="B74" s="217"/>
      <c r="C74" s="296"/>
    </row>
    <row r="75" spans="1:3" x14ac:dyDescent="0.25">
      <c r="A75" s="217"/>
      <c r="B75" s="217"/>
      <c r="C75" s="296"/>
    </row>
    <row r="76" spans="1:3" x14ac:dyDescent="0.25">
      <c r="A76" s="217"/>
      <c r="B76" s="217"/>
      <c r="C76" s="296"/>
    </row>
    <row r="77" spans="1:3" x14ac:dyDescent="0.25">
      <c r="A77" s="217"/>
      <c r="B77" s="217"/>
      <c r="C77" s="296"/>
    </row>
    <row r="78" spans="1:3" x14ac:dyDescent="0.25">
      <c r="A78" s="217"/>
      <c r="B78" s="217"/>
      <c r="C78" s="296"/>
    </row>
    <row r="79" spans="1:3" x14ac:dyDescent="0.25">
      <c r="A79" s="217"/>
      <c r="B79" s="217"/>
      <c r="C79" s="296"/>
    </row>
    <row r="80" spans="1:3" x14ac:dyDescent="0.25">
      <c r="A80" s="217"/>
      <c r="B80" s="217"/>
      <c r="C80" s="296"/>
    </row>
    <row r="81" spans="1:3" x14ac:dyDescent="0.25">
      <c r="A81" s="217"/>
      <c r="B81" s="217"/>
      <c r="C81" s="296"/>
    </row>
    <row r="82" spans="1:3" x14ac:dyDescent="0.25">
      <c r="A82" s="217"/>
      <c r="B82" s="217"/>
      <c r="C82" s="296"/>
    </row>
    <row r="83" spans="1:3" x14ac:dyDescent="0.25">
      <c r="A83" s="217"/>
      <c r="B83" s="217"/>
      <c r="C83" s="296"/>
    </row>
    <row r="84" spans="1:3" x14ac:dyDescent="0.25">
      <c r="A84" s="217"/>
      <c r="B84" s="217"/>
      <c r="C84" s="296"/>
    </row>
    <row r="85" spans="1:3" x14ac:dyDescent="0.25">
      <c r="A85" s="217"/>
      <c r="B85" s="217"/>
      <c r="C85" s="296"/>
    </row>
    <row r="86" spans="1:3" x14ac:dyDescent="0.25">
      <c r="A86" s="217"/>
      <c r="B86" s="217"/>
      <c r="C86" s="296"/>
    </row>
    <row r="87" spans="1:3" x14ac:dyDescent="0.25">
      <c r="A87" s="217"/>
      <c r="B87" s="217"/>
      <c r="C87" s="296"/>
    </row>
    <row r="88" spans="1:3" x14ac:dyDescent="0.25">
      <c r="A88" s="217"/>
    </row>
  </sheetData>
  <mergeCells count="5">
    <mergeCell ref="A2:C2"/>
    <mergeCell ref="A3:A4"/>
    <mergeCell ref="B3:C3"/>
    <mergeCell ref="A5:C5"/>
    <mergeCell ref="A31:C31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view="pageBreakPreview" zoomScale="93" zoomScaleNormal="100" zoomScaleSheetLayoutView="93" workbookViewId="0">
      <selection activeCell="D1" sqref="D1:G1"/>
    </sheetView>
  </sheetViews>
  <sheetFormatPr defaultRowHeight="11.25" x14ac:dyDescent="0.2"/>
  <cols>
    <col min="1" max="1" width="30" customWidth="1"/>
    <col min="2" max="2" width="9" customWidth="1"/>
    <col min="3" max="3" width="20.6640625" customWidth="1"/>
    <col min="4" max="4" width="6.6640625" customWidth="1"/>
    <col min="5" max="5" width="22.1640625" customWidth="1"/>
    <col min="7" max="7" width="24.1640625" customWidth="1"/>
  </cols>
  <sheetData>
    <row r="1" spans="1:7" ht="42.75" customHeight="1" x14ac:dyDescent="0.25">
      <c r="A1" s="217"/>
      <c r="B1" s="217"/>
      <c r="C1" s="217"/>
      <c r="D1" s="361" t="s">
        <v>409</v>
      </c>
      <c r="E1" s="361"/>
      <c r="F1" s="361"/>
      <c r="G1" s="361"/>
    </row>
    <row r="2" spans="1:7" ht="91.5" customHeight="1" x14ac:dyDescent="0.2">
      <c r="A2" s="362" t="s">
        <v>372</v>
      </c>
      <c r="B2" s="362"/>
      <c r="C2" s="362"/>
      <c r="D2" s="362"/>
      <c r="E2" s="362"/>
      <c r="F2" s="362"/>
      <c r="G2" s="362"/>
    </row>
    <row r="3" spans="1:7" ht="30" customHeight="1" x14ac:dyDescent="0.25">
      <c r="A3" s="343"/>
      <c r="B3" s="363" t="s">
        <v>370</v>
      </c>
      <c r="C3" s="364"/>
      <c r="D3" s="365" t="s">
        <v>94</v>
      </c>
      <c r="E3" s="366"/>
      <c r="F3" s="367" t="s">
        <v>371</v>
      </c>
      <c r="G3" s="368"/>
    </row>
    <row r="4" spans="1:7" ht="15.75" x14ac:dyDescent="0.2">
      <c r="A4" s="344"/>
      <c r="B4" s="218" t="s">
        <v>96</v>
      </c>
      <c r="C4" s="219" t="s">
        <v>97</v>
      </c>
      <c r="D4" s="220" t="s">
        <v>96</v>
      </c>
      <c r="E4" s="220" t="s">
        <v>97</v>
      </c>
      <c r="F4" s="220" t="s">
        <v>96</v>
      </c>
      <c r="G4" s="220" t="s">
        <v>97</v>
      </c>
    </row>
    <row r="5" spans="1:7" ht="31.5" x14ac:dyDescent="0.25">
      <c r="A5" s="286" t="s">
        <v>366</v>
      </c>
      <c r="B5" s="284">
        <v>546</v>
      </c>
      <c r="C5" s="285">
        <v>83570484</v>
      </c>
      <c r="D5" s="284">
        <v>128</v>
      </c>
      <c r="E5" s="285">
        <v>3929991</v>
      </c>
      <c r="F5" s="284">
        <f>B5+D5</f>
        <v>674</v>
      </c>
      <c r="G5" s="285">
        <f>C5+E5</f>
        <v>87500475</v>
      </c>
    </row>
    <row r="6" spans="1:7" ht="15.75" x14ac:dyDescent="0.25">
      <c r="A6" s="223" t="s">
        <v>104</v>
      </c>
      <c r="B6" s="224">
        <v>182</v>
      </c>
      <c r="C6" s="225">
        <v>27856828</v>
      </c>
      <c r="D6" s="23"/>
      <c r="E6" s="197"/>
      <c r="F6" s="221">
        <f t="shared" ref="F6:F8" si="0">B6+D6</f>
        <v>182</v>
      </c>
      <c r="G6" s="222">
        <f t="shared" ref="G6:G8" si="1">C6+E6</f>
        <v>27856828</v>
      </c>
    </row>
    <row r="7" spans="1:7" ht="15.75" x14ac:dyDescent="0.25">
      <c r="A7" s="223" t="s">
        <v>105</v>
      </c>
      <c r="B7" s="224">
        <v>182</v>
      </c>
      <c r="C7" s="225">
        <v>27856828</v>
      </c>
      <c r="D7" s="23"/>
      <c r="E7" s="227"/>
      <c r="F7" s="221">
        <f t="shared" si="0"/>
        <v>182</v>
      </c>
      <c r="G7" s="222">
        <f t="shared" si="1"/>
        <v>27856828</v>
      </c>
    </row>
    <row r="8" spans="1:7" ht="15.75" x14ac:dyDescent="0.25">
      <c r="A8" s="223" t="s">
        <v>106</v>
      </c>
      <c r="B8" s="224">
        <v>182</v>
      </c>
      <c r="C8" s="225">
        <v>27856828</v>
      </c>
      <c r="D8" s="23">
        <v>128</v>
      </c>
      <c r="E8" s="227">
        <v>3929991</v>
      </c>
      <c r="F8" s="221">
        <f t="shared" si="0"/>
        <v>310</v>
      </c>
      <c r="G8" s="222">
        <f t="shared" si="1"/>
        <v>31786819</v>
      </c>
    </row>
    <row r="9" spans="1:7" ht="31.5" customHeight="1" x14ac:dyDescent="0.25">
      <c r="A9" s="283" t="s">
        <v>365</v>
      </c>
      <c r="B9" s="284">
        <v>3576</v>
      </c>
      <c r="C9" s="285">
        <v>330295404</v>
      </c>
      <c r="D9" s="284">
        <v>541</v>
      </c>
      <c r="E9" s="285">
        <v>4502620</v>
      </c>
      <c r="F9" s="284">
        <f>B9+D9</f>
        <v>4117</v>
      </c>
      <c r="G9" s="285">
        <f>C9+E9</f>
        <v>334798024</v>
      </c>
    </row>
    <row r="10" spans="1:7" ht="15.75" x14ac:dyDescent="0.25">
      <c r="A10" s="223" t="s">
        <v>104</v>
      </c>
      <c r="B10" s="224">
        <v>1192</v>
      </c>
      <c r="C10" s="225">
        <v>110098468</v>
      </c>
      <c r="D10" s="23"/>
      <c r="E10" s="197"/>
      <c r="F10" s="287">
        <f t="shared" ref="F10:F12" si="2">B10+D10</f>
        <v>1192</v>
      </c>
      <c r="G10" s="288">
        <f t="shared" ref="G10:G12" si="3">C10+E10</f>
        <v>110098468</v>
      </c>
    </row>
    <row r="11" spans="1:7" ht="15.75" x14ac:dyDescent="0.25">
      <c r="A11" s="223" t="s">
        <v>105</v>
      </c>
      <c r="B11" s="224">
        <v>1192</v>
      </c>
      <c r="C11" s="225">
        <v>110098468</v>
      </c>
      <c r="D11" s="23"/>
      <c r="E11" s="197"/>
      <c r="F11" s="287">
        <f t="shared" si="2"/>
        <v>1192</v>
      </c>
      <c r="G11" s="288">
        <f t="shared" si="3"/>
        <v>110098468</v>
      </c>
    </row>
    <row r="12" spans="1:7" ht="15.75" x14ac:dyDescent="0.25">
      <c r="A12" s="223" t="s">
        <v>106</v>
      </c>
      <c r="B12" s="224">
        <v>1192</v>
      </c>
      <c r="C12" s="225">
        <v>110098468</v>
      </c>
      <c r="D12" s="23">
        <v>541</v>
      </c>
      <c r="E12" s="197">
        <v>4502620</v>
      </c>
      <c r="F12" s="287">
        <f t="shared" si="2"/>
        <v>1733</v>
      </c>
      <c r="G12" s="288">
        <f t="shared" si="3"/>
        <v>114601088</v>
      </c>
    </row>
  </sheetData>
  <mergeCells count="6">
    <mergeCell ref="D1:G1"/>
    <mergeCell ref="A2:G2"/>
    <mergeCell ref="A3:A4"/>
    <mergeCell ref="B3:C3"/>
    <mergeCell ref="D3:E3"/>
    <mergeCell ref="F3:G3"/>
  </mergeCells>
  <pageMargins left="0.7" right="0.7" top="0.75" bottom="0.75" header="0.3" footer="0.3"/>
  <pageSetup paperSize="9" scale="84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56"/>
  <sheetViews>
    <sheetView view="pageBreakPreview" topLeftCell="A232" zoomScaleNormal="100" zoomScaleSheetLayoutView="100" workbookViewId="0">
      <selection activeCell="F15" sqref="F15"/>
    </sheetView>
  </sheetViews>
  <sheetFormatPr defaultRowHeight="11.25" x14ac:dyDescent="0.2"/>
  <cols>
    <col min="1" max="1" width="50.33203125" customWidth="1"/>
    <col min="2" max="2" width="14.83203125" customWidth="1"/>
    <col min="3" max="3" width="28.83203125" customWidth="1"/>
  </cols>
  <sheetData>
    <row r="1" spans="1:3" ht="51" x14ac:dyDescent="0.25">
      <c r="A1" s="24"/>
      <c r="B1" s="196"/>
      <c r="C1" s="190" t="s">
        <v>390</v>
      </c>
    </row>
    <row r="2" spans="1:3" ht="51.75" customHeight="1" x14ac:dyDescent="0.2">
      <c r="A2" s="369" t="s">
        <v>400</v>
      </c>
      <c r="B2" s="369"/>
      <c r="C2" s="369"/>
    </row>
    <row r="3" spans="1:3" ht="40.5" customHeight="1" x14ac:dyDescent="0.2">
      <c r="A3" s="343" t="s">
        <v>301</v>
      </c>
      <c r="B3" s="345" t="s">
        <v>95</v>
      </c>
      <c r="C3" s="346"/>
    </row>
    <row r="4" spans="1:3" ht="18.75" customHeight="1" x14ac:dyDescent="0.2">
      <c r="A4" s="344"/>
      <c r="B4" s="191" t="s">
        <v>96</v>
      </c>
      <c r="C4" s="191" t="s">
        <v>97</v>
      </c>
    </row>
    <row r="5" spans="1:3" ht="18.75" customHeight="1" x14ac:dyDescent="0.2">
      <c r="A5" s="339" t="s">
        <v>327</v>
      </c>
      <c r="B5" s="340"/>
      <c r="C5" s="341"/>
    </row>
    <row r="6" spans="1:3" ht="19.5" customHeight="1" x14ac:dyDescent="0.2">
      <c r="A6" s="280" t="s">
        <v>328</v>
      </c>
      <c r="B6" s="239">
        <f>B7+B8+B9</f>
        <v>6</v>
      </c>
      <c r="C6" s="240">
        <f>C7+C8+C9</f>
        <v>862918.2</v>
      </c>
    </row>
    <row r="7" spans="1:3" ht="15.75" x14ac:dyDescent="0.25">
      <c r="A7" s="185" t="s">
        <v>104</v>
      </c>
      <c r="B7" s="210">
        <v>1</v>
      </c>
      <c r="C7" s="212">
        <v>143819.70000000001</v>
      </c>
    </row>
    <row r="8" spans="1:3" ht="15.75" x14ac:dyDescent="0.25">
      <c r="A8" s="185" t="s">
        <v>105</v>
      </c>
      <c r="B8" s="210">
        <v>3</v>
      </c>
      <c r="C8" s="212">
        <v>431459.1</v>
      </c>
    </row>
    <row r="9" spans="1:3" ht="15.75" x14ac:dyDescent="0.25">
      <c r="A9" s="185" t="s">
        <v>106</v>
      </c>
      <c r="B9" s="210">
        <f>SUM(B10:B11)</f>
        <v>2</v>
      </c>
      <c r="C9" s="212">
        <f>SUM(C10:C11)</f>
        <v>287639.40000000002</v>
      </c>
    </row>
    <row r="10" spans="1:3" ht="15.75" x14ac:dyDescent="0.25">
      <c r="A10" s="186" t="s">
        <v>53</v>
      </c>
      <c r="B10" s="211">
        <v>1</v>
      </c>
      <c r="C10" s="213">
        <v>143819.70000000001</v>
      </c>
    </row>
    <row r="11" spans="1:3" ht="15.75" x14ac:dyDescent="0.25">
      <c r="A11" s="186" t="s">
        <v>109</v>
      </c>
      <c r="B11" s="211">
        <v>1</v>
      </c>
      <c r="C11" s="213">
        <v>143819.70000000001</v>
      </c>
    </row>
    <row r="12" spans="1:3" ht="15.75" x14ac:dyDescent="0.25">
      <c r="A12" s="185" t="s">
        <v>107</v>
      </c>
      <c r="B12" s="210">
        <v>0</v>
      </c>
      <c r="C12" s="212">
        <v>0</v>
      </c>
    </row>
    <row r="13" spans="1:3" ht="21.75" customHeight="1" x14ac:dyDescent="0.2">
      <c r="A13" s="281" t="s">
        <v>329</v>
      </c>
      <c r="B13" s="239">
        <f>B14+B15+B16+B22</f>
        <v>295</v>
      </c>
      <c r="C13" s="240">
        <f>C14+C15+C16+C22</f>
        <v>18978031.449999999</v>
      </c>
    </row>
    <row r="14" spans="1:3" ht="15.75" x14ac:dyDescent="0.25">
      <c r="A14" s="185" t="s">
        <v>104</v>
      </c>
      <c r="B14" s="210">
        <v>72</v>
      </c>
      <c r="C14" s="212">
        <v>4631926.32</v>
      </c>
    </row>
    <row r="15" spans="1:3" ht="15.75" x14ac:dyDescent="0.25">
      <c r="A15" s="185" t="s">
        <v>105</v>
      </c>
      <c r="B15" s="210">
        <v>71</v>
      </c>
      <c r="C15" s="212">
        <v>4567594.01</v>
      </c>
    </row>
    <row r="16" spans="1:3" ht="15.75" x14ac:dyDescent="0.25">
      <c r="A16" s="185" t="s">
        <v>106</v>
      </c>
      <c r="B16" s="210">
        <f>SUM(B17:B21)</f>
        <v>81</v>
      </c>
      <c r="C16" s="212">
        <f>SUM(C17:C21)</f>
        <v>5210917.1100000003</v>
      </c>
    </row>
    <row r="17" spans="1:3" ht="15.75" x14ac:dyDescent="0.25">
      <c r="A17" s="186" t="s">
        <v>265</v>
      </c>
      <c r="B17" s="211">
        <v>14</v>
      </c>
      <c r="C17" s="213">
        <v>900652.34</v>
      </c>
    </row>
    <row r="18" spans="1:3" ht="15.75" x14ac:dyDescent="0.25">
      <c r="A18" s="186" t="s">
        <v>108</v>
      </c>
      <c r="B18" s="211">
        <v>12</v>
      </c>
      <c r="C18" s="213">
        <v>771987.72</v>
      </c>
    </row>
    <row r="19" spans="1:3" ht="15.75" x14ac:dyDescent="0.25">
      <c r="A19" s="186" t="s">
        <v>55</v>
      </c>
      <c r="B19" s="211">
        <v>9</v>
      </c>
      <c r="C19" s="213">
        <v>578990.79</v>
      </c>
    </row>
    <row r="20" spans="1:3" ht="15.75" x14ac:dyDescent="0.25">
      <c r="A20" s="186" t="s">
        <v>53</v>
      </c>
      <c r="B20" s="211">
        <v>19</v>
      </c>
      <c r="C20" s="213">
        <v>1222313.8899999999</v>
      </c>
    </row>
    <row r="21" spans="1:3" ht="15.75" x14ac:dyDescent="0.25">
      <c r="A21" s="186" t="s">
        <v>109</v>
      </c>
      <c r="B21" s="211">
        <v>27</v>
      </c>
      <c r="C21" s="213">
        <v>1736972.37</v>
      </c>
    </row>
    <row r="22" spans="1:3" ht="15.75" x14ac:dyDescent="0.25">
      <c r="A22" s="185" t="s">
        <v>107</v>
      </c>
      <c r="B22" s="210">
        <v>71</v>
      </c>
      <c r="C22" s="212">
        <v>4567594.01</v>
      </c>
    </row>
    <row r="23" spans="1:3" ht="20.25" customHeight="1" x14ac:dyDescent="0.2">
      <c r="A23" s="280" t="s">
        <v>330</v>
      </c>
      <c r="B23" s="239">
        <f>B24+B25+B26+B32</f>
        <v>580</v>
      </c>
      <c r="C23" s="240">
        <f>C24+C25+C26+C32</f>
        <v>112884524.2</v>
      </c>
    </row>
    <row r="24" spans="1:3" ht="15.75" x14ac:dyDescent="0.25">
      <c r="A24" s="185" t="s">
        <v>104</v>
      </c>
      <c r="B24" s="210">
        <v>112</v>
      </c>
      <c r="C24" s="212">
        <v>21798390.879999999</v>
      </c>
    </row>
    <row r="25" spans="1:3" ht="15.75" x14ac:dyDescent="0.25">
      <c r="A25" s="185" t="s">
        <v>105</v>
      </c>
      <c r="B25" s="210">
        <v>112</v>
      </c>
      <c r="C25" s="212">
        <v>21798390.879999999</v>
      </c>
    </row>
    <row r="26" spans="1:3" ht="15.75" x14ac:dyDescent="0.25">
      <c r="A26" s="185" t="s">
        <v>106</v>
      </c>
      <c r="B26" s="210">
        <f>SUM(B27:B31)</f>
        <v>220</v>
      </c>
      <c r="C26" s="212">
        <f>SUM(C27:C31)</f>
        <v>43343764.75</v>
      </c>
    </row>
    <row r="27" spans="1:3" ht="15.75" x14ac:dyDescent="0.25">
      <c r="A27" s="186" t="s">
        <v>265</v>
      </c>
      <c r="B27" s="211">
        <v>36</v>
      </c>
      <c r="C27" s="213">
        <v>6928774.2400000002</v>
      </c>
    </row>
    <row r="28" spans="1:3" ht="15.75" x14ac:dyDescent="0.25">
      <c r="A28" s="186" t="s">
        <v>108</v>
      </c>
      <c r="B28" s="211">
        <v>23</v>
      </c>
      <c r="C28" s="213">
        <v>4281826.7699999996</v>
      </c>
    </row>
    <row r="29" spans="1:3" ht="15.75" x14ac:dyDescent="0.25">
      <c r="A29" s="186" t="s">
        <v>55</v>
      </c>
      <c r="B29" s="211">
        <v>21</v>
      </c>
      <c r="C29" s="213">
        <v>3873106.94</v>
      </c>
    </row>
    <row r="30" spans="1:3" ht="15.75" x14ac:dyDescent="0.25">
      <c r="A30" s="186" t="s">
        <v>53</v>
      </c>
      <c r="B30" s="211">
        <v>60</v>
      </c>
      <c r="C30" s="213">
        <v>12183743.5</v>
      </c>
    </row>
    <row r="31" spans="1:3" ht="15.75" x14ac:dyDescent="0.25">
      <c r="A31" s="186" t="s">
        <v>109</v>
      </c>
      <c r="B31" s="211">
        <v>80</v>
      </c>
      <c r="C31" s="213">
        <v>16076313.300000001</v>
      </c>
    </row>
    <row r="32" spans="1:3" ht="15.75" x14ac:dyDescent="0.25">
      <c r="A32" s="185" t="s">
        <v>107</v>
      </c>
      <c r="B32" s="210">
        <f>SUM(B33:B37)</f>
        <v>136</v>
      </c>
      <c r="C32" s="212">
        <f>SUM(C33:C37)</f>
        <v>25943977.690000001</v>
      </c>
    </row>
    <row r="33" spans="1:3" ht="15.75" x14ac:dyDescent="0.25">
      <c r="A33" s="186" t="s">
        <v>265</v>
      </c>
      <c r="B33" s="211">
        <v>23</v>
      </c>
      <c r="C33" s="213">
        <v>4476455.2699999996</v>
      </c>
    </row>
    <row r="34" spans="1:3" ht="15.75" x14ac:dyDescent="0.25">
      <c r="A34" s="186" t="s">
        <v>108</v>
      </c>
      <c r="B34" s="211">
        <v>22</v>
      </c>
      <c r="C34" s="213">
        <v>4281826.78</v>
      </c>
    </row>
    <row r="35" spans="1:3" ht="15.75" x14ac:dyDescent="0.25">
      <c r="A35" s="186" t="s">
        <v>55</v>
      </c>
      <c r="B35" s="211">
        <v>23</v>
      </c>
      <c r="C35" s="213">
        <v>4476455.2699999996</v>
      </c>
    </row>
    <row r="36" spans="1:3" ht="15.75" x14ac:dyDescent="0.25">
      <c r="A36" s="186" t="s">
        <v>53</v>
      </c>
      <c r="B36" s="211">
        <v>33</v>
      </c>
      <c r="C36" s="213">
        <v>5975094.6200000001</v>
      </c>
    </row>
    <row r="37" spans="1:3" ht="15.75" x14ac:dyDescent="0.25">
      <c r="A37" s="186" t="s">
        <v>109</v>
      </c>
      <c r="B37" s="211">
        <v>35</v>
      </c>
      <c r="C37" s="213">
        <v>6734145.75</v>
      </c>
    </row>
    <row r="38" spans="1:3" ht="18" customHeight="1" x14ac:dyDescent="0.2">
      <c r="A38" s="280" t="s">
        <v>331</v>
      </c>
      <c r="B38" s="239">
        <f>B39+B45+B51+B57</f>
        <v>215</v>
      </c>
      <c r="C38" s="240">
        <f>C39+C45+C51+C57</f>
        <v>27466374.699999999</v>
      </c>
    </row>
    <row r="39" spans="1:3" ht="15.75" x14ac:dyDescent="0.25">
      <c r="A39" s="185" t="s">
        <v>104</v>
      </c>
      <c r="B39" s="210">
        <f>SUM(B40:B44)</f>
        <v>60</v>
      </c>
      <c r="C39" s="212">
        <f>SUM(C40:C44)</f>
        <v>7665034.7999999998</v>
      </c>
    </row>
    <row r="40" spans="1:3" ht="15.75" x14ac:dyDescent="0.25">
      <c r="A40" s="186" t="s">
        <v>265</v>
      </c>
      <c r="B40" s="211">
        <v>9</v>
      </c>
      <c r="C40" s="213">
        <v>1149755.22</v>
      </c>
    </row>
    <row r="41" spans="1:3" ht="15.75" x14ac:dyDescent="0.25">
      <c r="A41" s="186" t="s">
        <v>108</v>
      </c>
      <c r="B41" s="211">
        <v>7</v>
      </c>
      <c r="C41" s="213">
        <v>894254.06</v>
      </c>
    </row>
    <row r="42" spans="1:3" ht="15.75" x14ac:dyDescent="0.25">
      <c r="A42" s="186" t="s">
        <v>55</v>
      </c>
      <c r="B42" s="211">
        <v>10</v>
      </c>
      <c r="C42" s="213">
        <v>1277505.8</v>
      </c>
    </row>
    <row r="43" spans="1:3" ht="15.75" x14ac:dyDescent="0.25">
      <c r="A43" s="186" t="s">
        <v>53</v>
      </c>
      <c r="B43" s="211">
        <v>14</v>
      </c>
      <c r="C43" s="213">
        <v>1788508.12</v>
      </c>
    </row>
    <row r="44" spans="1:3" ht="15.75" x14ac:dyDescent="0.25">
      <c r="A44" s="186" t="s">
        <v>109</v>
      </c>
      <c r="B44" s="211">
        <v>20</v>
      </c>
      <c r="C44" s="213">
        <v>2555011.6</v>
      </c>
    </row>
    <row r="45" spans="1:3" ht="15.75" x14ac:dyDescent="0.25">
      <c r="A45" s="185" t="s">
        <v>105</v>
      </c>
      <c r="B45" s="210">
        <f>SUM(B46:B50)</f>
        <v>56</v>
      </c>
      <c r="C45" s="212">
        <f>SUM(C46:C50)</f>
        <v>7154032.4800000004</v>
      </c>
    </row>
    <row r="46" spans="1:3" ht="15.75" x14ac:dyDescent="0.25">
      <c r="A46" s="186" t="s">
        <v>265</v>
      </c>
      <c r="B46" s="211">
        <v>16</v>
      </c>
      <c r="C46" s="213">
        <v>2044009.28</v>
      </c>
    </row>
    <row r="47" spans="1:3" ht="15.75" x14ac:dyDescent="0.25">
      <c r="A47" s="186" t="s">
        <v>108</v>
      </c>
      <c r="B47" s="211">
        <v>3</v>
      </c>
      <c r="C47" s="213">
        <v>383251.74</v>
      </c>
    </row>
    <row r="48" spans="1:3" ht="15.75" x14ac:dyDescent="0.25">
      <c r="A48" s="186" t="s">
        <v>55</v>
      </c>
      <c r="B48" s="211">
        <v>5</v>
      </c>
      <c r="C48" s="213">
        <v>638752.9</v>
      </c>
    </row>
    <row r="49" spans="1:3" ht="15.75" x14ac:dyDescent="0.25">
      <c r="A49" s="186" t="s">
        <v>53</v>
      </c>
      <c r="B49" s="211">
        <v>11</v>
      </c>
      <c r="C49" s="213">
        <v>1405256.38</v>
      </c>
    </row>
    <row r="50" spans="1:3" ht="15.75" x14ac:dyDescent="0.25">
      <c r="A50" s="186" t="s">
        <v>109</v>
      </c>
      <c r="B50" s="211">
        <v>21</v>
      </c>
      <c r="C50" s="213">
        <v>2682762.1800000002</v>
      </c>
    </row>
    <row r="51" spans="1:3" ht="15.75" x14ac:dyDescent="0.25">
      <c r="A51" s="185" t="s">
        <v>106</v>
      </c>
      <c r="B51" s="210">
        <f>SUM(B52:B56)</f>
        <v>46</v>
      </c>
      <c r="C51" s="212">
        <f>SUM(C52:C56)</f>
        <v>5876526.6799999997</v>
      </c>
    </row>
    <row r="52" spans="1:3" ht="15.75" x14ac:dyDescent="0.25">
      <c r="A52" s="186" t="s">
        <v>265</v>
      </c>
      <c r="B52" s="211">
        <v>11</v>
      </c>
      <c r="C52" s="213">
        <v>1405256.38</v>
      </c>
    </row>
    <row r="53" spans="1:3" ht="15.75" x14ac:dyDescent="0.25">
      <c r="A53" s="186" t="s">
        <v>108</v>
      </c>
      <c r="B53" s="211">
        <v>7</v>
      </c>
      <c r="C53" s="213">
        <v>894254.06</v>
      </c>
    </row>
    <row r="54" spans="1:3" ht="15.75" x14ac:dyDescent="0.25">
      <c r="A54" s="186" t="s">
        <v>55</v>
      </c>
      <c r="B54" s="211">
        <v>3</v>
      </c>
      <c r="C54" s="213">
        <v>383251.74</v>
      </c>
    </row>
    <row r="55" spans="1:3" ht="15.75" x14ac:dyDescent="0.25">
      <c r="A55" s="186" t="s">
        <v>53</v>
      </c>
      <c r="B55" s="211">
        <v>11</v>
      </c>
      <c r="C55" s="213">
        <v>1405256.38</v>
      </c>
    </row>
    <row r="56" spans="1:3" ht="15.75" x14ac:dyDescent="0.25">
      <c r="A56" s="186" t="s">
        <v>109</v>
      </c>
      <c r="B56" s="211">
        <v>14</v>
      </c>
      <c r="C56" s="213">
        <v>1788508.12</v>
      </c>
    </row>
    <row r="57" spans="1:3" ht="15.75" x14ac:dyDescent="0.25">
      <c r="A57" s="185" t="s">
        <v>107</v>
      </c>
      <c r="B57" s="210">
        <f>SUM(B58:B62)</f>
        <v>53</v>
      </c>
      <c r="C57" s="212">
        <f>SUM(C58:C62)</f>
        <v>6770780.7400000002</v>
      </c>
    </row>
    <row r="58" spans="1:3" ht="15.75" x14ac:dyDescent="0.25">
      <c r="A58" s="186" t="s">
        <v>265</v>
      </c>
      <c r="B58" s="211">
        <v>11</v>
      </c>
      <c r="C58" s="213">
        <v>1405256.38</v>
      </c>
    </row>
    <row r="59" spans="1:3" ht="15.75" x14ac:dyDescent="0.25">
      <c r="A59" s="186" t="s">
        <v>108</v>
      </c>
      <c r="B59" s="211">
        <v>9</v>
      </c>
      <c r="C59" s="213">
        <v>1149755.22</v>
      </c>
    </row>
    <row r="60" spans="1:3" ht="15.75" x14ac:dyDescent="0.25">
      <c r="A60" s="186" t="s">
        <v>55</v>
      </c>
      <c r="B60" s="211">
        <v>11</v>
      </c>
      <c r="C60" s="213">
        <v>1405256.38</v>
      </c>
    </row>
    <row r="61" spans="1:3" ht="15.75" x14ac:dyDescent="0.25">
      <c r="A61" s="186" t="s">
        <v>53</v>
      </c>
      <c r="B61" s="211">
        <v>11</v>
      </c>
      <c r="C61" s="213">
        <v>1405256.38</v>
      </c>
    </row>
    <row r="62" spans="1:3" ht="15.75" x14ac:dyDescent="0.25">
      <c r="A62" s="186" t="s">
        <v>109</v>
      </c>
      <c r="B62" s="211">
        <v>11</v>
      </c>
      <c r="C62" s="213">
        <v>1405256.38</v>
      </c>
    </row>
    <row r="63" spans="1:3" ht="24.75" customHeight="1" x14ac:dyDescent="0.2">
      <c r="A63" s="339" t="s">
        <v>332</v>
      </c>
      <c r="B63" s="340"/>
      <c r="C63" s="341"/>
    </row>
    <row r="64" spans="1:3" ht="15.75" x14ac:dyDescent="0.2">
      <c r="A64" s="280" t="s">
        <v>270</v>
      </c>
      <c r="B64" s="239">
        <f>B65+B66+B67+B68</f>
        <v>47</v>
      </c>
      <c r="C64" s="240">
        <f>C65+C66+C67+C68</f>
        <v>7050191.7599999998</v>
      </c>
    </row>
    <row r="65" spans="1:3" ht="15.75" x14ac:dyDescent="0.25">
      <c r="A65" s="185" t="s">
        <v>104</v>
      </c>
      <c r="B65" s="210">
        <v>9</v>
      </c>
      <c r="C65" s="212">
        <v>1350036.72</v>
      </c>
    </row>
    <row r="66" spans="1:3" ht="15.75" x14ac:dyDescent="0.25">
      <c r="A66" s="185" t="s">
        <v>105</v>
      </c>
      <c r="B66" s="210">
        <v>11</v>
      </c>
      <c r="C66" s="212">
        <v>1650044.88</v>
      </c>
    </row>
    <row r="67" spans="1:3" ht="15.75" x14ac:dyDescent="0.25">
      <c r="A67" s="185" t="s">
        <v>106</v>
      </c>
      <c r="B67" s="210">
        <v>11</v>
      </c>
      <c r="C67" s="212">
        <v>1650044.88</v>
      </c>
    </row>
    <row r="68" spans="1:3" ht="15.75" x14ac:dyDescent="0.25">
      <c r="A68" s="185" t="s">
        <v>107</v>
      </c>
      <c r="B68" s="210">
        <f>SUM(B69:B73)</f>
        <v>16</v>
      </c>
      <c r="C68" s="212">
        <f>SUM(C69:C73)</f>
        <v>2400065.2799999998</v>
      </c>
    </row>
    <row r="69" spans="1:3" ht="15.75" x14ac:dyDescent="0.25">
      <c r="A69" s="186" t="s">
        <v>265</v>
      </c>
      <c r="B69" s="211">
        <v>3</v>
      </c>
      <c r="C69" s="213">
        <v>450012.24</v>
      </c>
    </row>
    <row r="70" spans="1:3" ht="15.75" x14ac:dyDescent="0.25">
      <c r="A70" s="186" t="s">
        <v>108</v>
      </c>
      <c r="B70" s="211">
        <v>3</v>
      </c>
      <c r="C70" s="213">
        <v>450012.24</v>
      </c>
    </row>
    <row r="71" spans="1:3" ht="15.75" x14ac:dyDescent="0.25">
      <c r="A71" s="186" t="s">
        <v>55</v>
      </c>
      <c r="B71" s="211">
        <v>3</v>
      </c>
      <c r="C71" s="213">
        <v>450012.24</v>
      </c>
    </row>
    <row r="72" spans="1:3" ht="15.75" x14ac:dyDescent="0.25">
      <c r="A72" s="186" t="s">
        <v>53</v>
      </c>
      <c r="B72" s="211">
        <v>3</v>
      </c>
      <c r="C72" s="213">
        <v>450012.24</v>
      </c>
    </row>
    <row r="73" spans="1:3" ht="15.75" x14ac:dyDescent="0.25">
      <c r="A73" s="186" t="s">
        <v>109</v>
      </c>
      <c r="B73" s="211">
        <v>4</v>
      </c>
      <c r="C73" s="213">
        <v>600016.31999999995</v>
      </c>
    </row>
    <row r="74" spans="1:3" ht="18.75" customHeight="1" x14ac:dyDescent="0.2">
      <c r="A74" s="281" t="s">
        <v>333</v>
      </c>
      <c r="B74" s="239">
        <f>B75+B76+B77+B78</f>
        <v>185</v>
      </c>
      <c r="C74" s="240">
        <f>C75+C76+C77+C78</f>
        <v>41559384.200000003</v>
      </c>
    </row>
    <row r="75" spans="1:3" ht="15.75" x14ac:dyDescent="0.25">
      <c r="A75" s="185" t="s">
        <v>104</v>
      </c>
      <c r="B75" s="210">
        <v>57</v>
      </c>
      <c r="C75" s="212">
        <v>12804783.24</v>
      </c>
    </row>
    <row r="76" spans="1:3" ht="15.75" x14ac:dyDescent="0.25">
      <c r="A76" s="185" t="s">
        <v>105</v>
      </c>
      <c r="B76" s="210">
        <v>39</v>
      </c>
      <c r="C76" s="212">
        <v>8761167.4800000004</v>
      </c>
    </row>
    <row r="77" spans="1:3" ht="15.75" x14ac:dyDescent="0.25">
      <c r="A77" s="185" t="s">
        <v>106</v>
      </c>
      <c r="B77" s="210">
        <v>43</v>
      </c>
      <c r="C77" s="212">
        <v>9659748.7599999998</v>
      </c>
    </row>
    <row r="78" spans="1:3" ht="15.75" x14ac:dyDescent="0.25">
      <c r="A78" s="185" t="s">
        <v>107</v>
      </c>
      <c r="B78" s="210">
        <f>SUM(B79:B83)</f>
        <v>46</v>
      </c>
      <c r="C78" s="212">
        <f>SUM(C79:C83)</f>
        <v>10333684.720000001</v>
      </c>
    </row>
    <row r="79" spans="1:3" ht="15.75" x14ac:dyDescent="0.25">
      <c r="A79" s="186" t="s">
        <v>265</v>
      </c>
      <c r="B79" s="211">
        <v>9</v>
      </c>
      <c r="C79" s="213">
        <v>2021807.88</v>
      </c>
    </row>
    <row r="80" spans="1:3" ht="15.75" x14ac:dyDescent="0.25">
      <c r="A80" s="186" t="s">
        <v>108</v>
      </c>
      <c r="B80" s="211">
        <v>9</v>
      </c>
      <c r="C80" s="213">
        <v>2021807.88</v>
      </c>
    </row>
    <row r="81" spans="1:3" ht="15.75" x14ac:dyDescent="0.25">
      <c r="A81" s="186" t="s">
        <v>55</v>
      </c>
      <c r="B81" s="211">
        <v>9</v>
      </c>
      <c r="C81" s="213">
        <v>2021807.88</v>
      </c>
    </row>
    <row r="82" spans="1:3" ht="15.75" x14ac:dyDescent="0.25">
      <c r="A82" s="186" t="s">
        <v>53</v>
      </c>
      <c r="B82" s="211">
        <v>9</v>
      </c>
      <c r="C82" s="213">
        <v>2021807.88</v>
      </c>
    </row>
    <row r="83" spans="1:3" ht="15.75" x14ac:dyDescent="0.25">
      <c r="A83" s="186" t="s">
        <v>109</v>
      </c>
      <c r="B83" s="211">
        <v>10</v>
      </c>
      <c r="C83" s="213">
        <v>2246453.2000000002</v>
      </c>
    </row>
    <row r="84" spans="1:3" ht="19.5" customHeight="1" x14ac:dyDescent="0.2">
      <c r="A84" s="280" t="s">
        <v>334</v>
      </c>
      <c r="B84" s="239">
        <f>B85+B86+B87+B88</f>
        <v>6</v>
      </c>
      <c r="C84" s="240">
        <f>C85+C86+C87+C88</f>
        <v>779523.42</v>
      </c>
    </row>
    <row r="85" spans="1:3" ht="15.75" x14ac:dyDescent="0.25">
      <c r="A85" s="185" t="s">
        <v>104</v>
      </c>
      <c r="B85" s="210">
        <v>1</v>
      </c>
      <c r="C85" s="212">
        <v>129920.57</v>
      </c>
    </row>
    <row r="86" spans="1:3" ht="15.75" x14ac:dyDescent="0.25">
      <c r="A86" s="185" t="s">
        <v>105</v>
      </c>
      <c r="B86" s="210">
        <v>1</v>
      </c>
      <c r="C86" s="212">
        <v>129920.57</v>
      </c>
    </row>
    <row r="87" spans="1:3" ht="15.75" x14ac:dyDescent="0.25">
      <c r="A87" s="185" t="s">
        <v>106</v>
      </c>
      <c r="B87" s="210">
        <v>3</v>
      </c>
      <c r="C87" s="212">
        <v>389761.71</v>
      </c>
    </row>
    <row r="88" spans="1:3" ht="15.75" x14ac:dyDescent="0.25">
      <c r="A88" s="185" t="s">
        <v>107</v>
      </c>
      <c r="B88" s="210">
        <v>1</v>
      </c>
      <c r="C88" s="212">
        <v>129920.57</v>
      </c>
    </row>
    <row r="89" spans="1:3" ht="15.75" x14ac:dyDescent="0.25">
      <c r="A89" s="186" t="s">
        <v>55</v>
      </c>
      <c r="B89" s="211">
        <v>1</v>
      </c>
      <c r="C89" s="213">
        <v>129920.57</v>
      </c>
    </row>
    <row r="90" spans="1:3" ht="18.75" customHeight="1" x14ac:dyDescent="0.2">
      <c r="A90" s="281" t="s">
        <v>335</v>
      </c>
      <c r="B90" s="239">
        <f>B91+B92+B93+B94</f>
        <v>369</v>
      </c>
      <c r="C90" s="240">
        <f>C91+C92+C93+C94</f>
        <v>31589975.609999999</v>
      </c>
    </row>
    <row r="91" spans="1:3" ht="15.75" x14ac:dyDescent="0.25">
      <c r="A91" s="185" t="s">
        <v>104</v>
      </c>
      <c r="B91" s="210">
        <v>70</v>
      </c>
      <c r="C91" s="212">
        <v>5992678.2999999998</v>
      </c>
    </row>
    <row r="92" spans="1:3" ht="15.75" x14ac:dyDescent="0.25">
      <c r="A92" s="185" t="s">
        <v>105</v>
      </c>
      <c r="B92" s="210">
        <v>90</v>
      </c>
      <c r="C92" s="212">
        <v>7704872.0999999996</v>
      </c>
    </row>
    <row r="93" spans="1:3" ht="15.75" x14ac:dyDescent="0.25">
      <c r="A93" s="185" t="s">
        <v>106</v>
      </c>
      <c r="B93" s="210">
        <v>101</v>
      </c>
      <c r="C93" s="212">
        <v>8646578.6899999995</v>
      </c>
    </row>
    <row r="94" spans="1:3" ht="15.75" x14ac:dyDescent="0.25">
      <c r="A94" s="185" t="s">
        <v>107</v>
      </c>
      <c r="B94" s="210">
        <f>SUM(B95:B99)</f>
        <v>108</v>
      </c>
      <c r="C94" s="212">
        <f>SUM(C95:C99)</f>
        <v>9245846.5199999996</v>
      </c>
    </row>
    <row r="95" spans="1:3" ht="15.75" x14ac:dyDescent="0.25">
      <c r="A95" s="186" t="s">
        <v>265</v>
      </c>
      <c r="B95" s="211">
        <v>21</v>
      </c>
      <c r="C95" s="213">
        <v>1797803.49</v>
      </c>
    </row>
    <row r="96" spans="1:3" ht="15.75" x14ac:dyDescent="0.25">
      <c r="A96" s="186" t="s">
        <v>108</v>
      </c>
      <c r="B96" s="211">
        <v>21</v>
      </c>
      <c r="C96" s="213">
        <v>1797803.49</v>
      </c>
    </row>
    <row r="97" spans="1:3" ht="15.75" x14ac:dyDescent="0.25">
      <c r="A97" s="186" t="s">
        <v>55</v>
      </c>
      <c r="B97" s="211">
        <v>22</v>
      </c>
      <c r="C97" s="213">
        <v>1883413.18</v>
      </c>
    </row>
    <row r="98" spans="1:3" ht="15.75" x14ac:dyDescent="0.25">
      <c r="A98" s="186" t="s">
        <v>53</v>
      </c>
      <c r="B98" s="211">
        <v>22</v>
      </c>
      <c r="C98" s="213">
        <v>1883413.18</v>
      </c>
    </row>
    <row r="99" spans="1:3" ht="15.75" x14ac:dyDescent="0.25">
      <c r="A99" s="186" t="s">
        <v>109</v>
      </c>
      <c r="B99" s="211">
        <v>22</v>
      </c>
      <c r="C99" s="213">
        <v>1883413.18</v>
      </c>
    </row>
    <row r="100" spans="1:3" ht="25.5" customHeight="1" x14ac:dyDescent="0.2">
      <c r="A100" s="339" t="s">
        <v>336</v>
      </c>
      <c r="B100" s="340"/>
      <c r="C100" s="341"/>
    </row>
    <row r="101" spans="1:3" ht="15.75" x14ac:dyDescent="0.2">
      <c r="A101" s="280" t="s">
        <v>337</v>
      </c>
      <c r="B101" s="239">
        <f>B102+B103+B104+B107</f>
        <v>5</v>
      </c>
      <c r="C101" s="240">
        <f>C102+C103+C104+C107</f>
        <v>370526.2</v>
      </c>
    </row>
    <row r="102" spans="1:3" ht="15.75" x14ac:dyDescent="0.25">
      <c r="A102" s="185" t="s">
        <v>104</v>
      </c>
      <c r="B102" s="210">
        <v>2</v>
      </c>
      <c r="C102" s="212">
        <v>148210.48000000001</v>
      </c>
    </row>
    <row r="103" spans="1:3" ht="15.75" x14ac:dyDescent="0.25">
      <c r="A103" s="185" t="s">
        <v>105</v>
      </c>
      <c r="B103" s="210">
        <v>2</v>
      </c>
      <c r="C103" s="212">
        <v>148210.48000000001</v>
      </c>
    </row>
    <row r="104" spans="1:3" ht="15.75" x14ac:dyDescent="0.25">
      <c r="A104" s="185" t="s">
        <v>106</v>
      </c>
      <c r="B104" s="210">
        <v>1</v>
      </c>
      <c r="C104" s="212">
        <v>74105.240000000005</v>
      </c>
    </row>
    <row r="105" spans="1:3" ht="15.75" x14ac:dyDescent="0.25">
      <c r="A105" s="186" t="s">
        <v>53</v>
      </c>
      <c r="B105" s="211">
        <v>1</v>
      </c>
      <c r="C105" s="213">
        <v>74105.240000000005</v>
      </c>
    </row>
    <row r="106" spans="1:3" ht="15.75" x14ac:dyDescent="0.25">
      <c r="A106" s="186" t="s">
        <v>109</v>
      </c>
      <c r="B106" s="211">
        <v>0</v>
      </c>
      <c r="C106" s="213">
        <v>0</v>
      </c>
    </row>
    <row r="107" spans="1:3" ht="15.75" x14ac:dyDescent="0.25">
      <c r="A107" s="185" t="s">
        <v>107</v>
      </c>
      <c r="B107" s="210">
        <v>0</v>
      </c>
      <c r="C107" s="212">
        <v>0</v>
      </c>
    </row>
    <row r="108" spans="1:3" ht="15.75" x14ac:dyDescent="0.2">
      <c r="A108" s="281" t="s">
        <v>338</v>
      </c>
      <c r="B108" s="239">
        <f>B109+B113+B117+B118</f>
        <v>5</v>
      </c>
      <c r="C108" s="240">
        <f>C109+C113+C117+C118</f>
        <v>442909.15</v>
      </c>
    </row>
    <row r="109" spans="1:3" ht="15.75" x14ac:dyDescent="0.25">
      <c r="A109" s="185" t="s">
        <v>104</v>
      </c>
      <c r="B109" s="210">
        <v>2</v>
      </c>
      <c r="C109" s="212">
        <v>177163.66</v>
      </c>
    </row>
    <row r="110" spans="1:3" ht="15.75" x14ac:dyDescent="0.25">
      <c r="A110" s="186" t="s">
        <v>265</v>
      </c>
      <c r="B110" s="211">
        <v>0</v>
      </c>
      <c r="C110" s="213">
        <v>0</v>
      </c>
    </row>
    <row r="111" spans="1:3" ht="15.75" x14ac:dyDescent="0.25">
      <c r="A111" s="186" t="s">
        <v>55</v>
      </c>
      <c r="B111" s="211">
        <v>1</v>
      </c>
      <c r="C111" s="213">
        <v>88581.83</v>
      </c>
    </row>
    <row r="112" spans="1:3" ht="15.75" x14ac:dyDescent="0.25">
      <c r="A112" s="186" t="s">
        <v>109</v>
      </c>
      <c r="B112" s="211">
        <v>1</v>
      </c>
      <c r="C112" s="213">
        <v>88581.83</v>
      </c>
    </row>
    <row r="113" spans="1:3" ht="15.75" x14ac:dyDescent="0.25">
      <c r="A113" s="185" t="s">
        <v>105</v>
      </c>
      <c r="B113" s="210">
        <v>2</v>
      </c>
      <c r="C113" s="212">
        <v>177163.66</v>
      </c>
    </row>
    <row r="114" spans="1:3" ht="15.75" x14ac:dyDescent="0.25">
      <c r="A114" s="186" t="s">
        <v>265</v>
      </c>
      <c r="B114" s="211">
        <v>0</v>
      </c>
      <c r="C114" s="213">
        <v>0</v>
      </c>
    </row>
    <row r="115" spans="1:3" ht="15.75" x14ac:dyDescent="0.25">
      <c r="A115" s="186" t="s">
        <v>53</v>
      </c>
      <c r="B115" s="211">
        <v>1</v>
      </c>
      <c r="C115" s="213">
        <v>88581.83</v>
      </c>
    </row>
    <row r="116" spans="1:3" ht="15.75" x14ac:dyDescent="0.25">
      <c r="A116" s="186" t="s">
        <v>109</v>
      </c>
      <c r="B116" s="211">
        <v>1</v>
      </c>
      <c r="C116" s="213">
        <v>88581.83</v>
      </c>
    </row>
    <row r="117" spans="1:3" ht="15.75" x14ac:dyDescent="0.25">
      <c r="A117" s="185" t="s">
        <v>106</v>
      </c>
      <c r="B117" s="210">
        <v>0</v>
      </c>
      <c r="C117" s="212">
        <v>0</v>
      </c>
    </row>
    <row r="118" spans="1:3" ht="15.75" x14ac:dyDescent="0.25">
      <c r="A118" s="185" t="s">
        <v>107</v>
      </c>
      <c r="B118" s="210">
        <v>1</v>
      </c>
      <c r="C118" s="212">
        <v>88581.83</v>
      </c>
    </row>
    <row r="119" spans="1:3" ht="15.75" x14ac:dyDescent="0.25">
      <c r="A119" s="186" t="s">
        <v>53</v>
      </c>
      <c r="B119" s="211">
        <v>0</v>
      </c>
      <c r="C119" s="213">
        <v>0</v>
      </c>
    </row>
    <row r="120" spans="1:3" ht="15.75" x14ac:dyDescent="0.25">
      <c r="A120" s="186" t="s">
        <v>109</v>
      </c>
      <c r="B120" s="211">
        <v>1</v>
      </c>
      <c r="C120" s="213">
        <v>88581.83</v>
      </c>
    </row>
    <row r="121" spans="1:3" ht="15.75" x14ac:dyDescent="0.2">
      <c r="A121" s="280" t="s">
        <v>339</v>
      </c>
      <c r="B121" s="239">
        <v>4</v>
      </c>
      <c r="C121" s="240">
        <v>620168.76</v>
      </c>
    </row>
    <row r="122" spans="1:3" ht="15.75" x14ac:dyDescent="0.25">
      <c r="A122" s="185" t="s">
        <v>107</v>
      </c>
      <c r="B122" s="210">
        <v>4</v>
      </c>
      <c r="C122" s="212">
        <v>620168.76</v>
      </c>
    </row>
    <row r="123" spans="1:3" ht="15.75" x14ac:dyDescent="0.25">
      <c r="A123" s="186" t="s">
        <v>265</v>
      </c>
      <c r="B123" s="211">
        <v>2</v>
      </c>
      <c r="C123" s="213">
        <v>310084.38</v>
      </c>
    </row>
    <row r="124" spans="1:3" ht="15.75" x14ac:dyDescent="0.25">
      <c r="A124" s="186" t="s">
        <v>109</v>
      </c>
      <c r="B124" s="211">
        <v>2</v>
      </c>
      <c r="C124" s="213">
        <v>310084.38</v>
      </c>
    </row>
    <row r="125" spans="1:3" ht="15.75" x14ac:dyDescent="0.2">
      <c r="A125" s="281" t="s">
        <v>340</v>
      </c>
      <c r="B125" s="239">
        <v>10</v>
      </c>
      <c r="C125" s="240">
        <v>1687426.8</v>
      </c>
    </row>
    <row r="126" spans="1:3" ht="15.75" x14ac:dyDescent="0.25">
      <c r="A126" s="185" t="s">
        <v>107</v>
      </c>
      <c r="B126" s="210">
        <f>SUM(B127:B131)</f>
        <v>10</v>
      </c>
      <c r="C126" s="212">
        <f>SUM(C127:C131)</f>
        <v>1687426.8</v>
      </c>
    </row>
    <row r="127" spans="1:3" ht="15.75" x14ac:dyDescent="0.25">
      <c r="A127" s="186" t="s">
        <v>265</v>
      </c>
      <c r="B127" s="211">
        <v>2</v>
      </c>
      <c r="C127" s="213">
        <v>337485.36</v>
      </c>
    </row>
    <row r="128" spans="1:3" ht="15.75" x14ac:dyDescent="0.25">
      <c r="A128" s="186" t="s">
        <v>108</v>
      </c>
      <c r="B128" s="211">
        <v>2</v>
      </c>
      <c r="C128" s="213">
        <v>337485.36</v>
      </c>
    </row>
    <row r="129" spans="1:3" ht="15.75" x14ac:dyDescent="0.25">
      <c r="A129" s="186" t="s">
        <v>55</v>
      </c>
      <c r="B129" s="211">
        <v>2</v>
      </c>
      <c r="C129" s="213">
        <v>337485.36</v>
      </c>
    </row>
    <row r="130" spans="1:3" ht="15.75" x14ac:dyDescent="0.25">
      <c r="A130" s="186" t="s">
        <v>53</v>
      </c>
      <c r="B130" s="211">
        <v>2</v>
      </c>
      <c r="C130" s="213">
        <v>337485.36</v>
      </c>
    </row>
    <row r="131" spans="1:3" ht="15.75" x14ac:dyDescent="0.25">
      <c r="A131" s="186" t="s">
        <v>109</v>
      </c>
      <c r="B131" s="211">
        <v>2</v>
      </c>
      <c r="C131" s="213">
        <v>337485.36</v>
      </c>
    </row>
    <row r="132" spans="1:3" ht="42.75" customHeight="1" x14ac:dyDescent="0.2">
      <c r="A132" s="339" t="s">
        <v>410</v>
      </c>
      <c r="B132" s="340"/>
      <c r="C132" s="341"/>
    </row>
    <row r="133" spans="1:3" ht="15.75" x14ac:dyDescent="0.2">
      <c r="A133" s="280" t="s">
        <v>329</v>
      </c>
      <c r="B133" s="239">
        <f>B134+B135+B136+B137</f>
        <v>1190</v>
      </c>
      <c r="C133" s="240">
        <f>C134+C135+C136+C137</f>
        <v>76555448.900000006</v>
      </c>
    </row>
    <row r="134" spans="1:3" ht="15.75" x14ac:dyDescent="0.25">
      <c r="A134" s="185" t="s">
        <v>104</v>
      </c>
      <c r="B134" s="210">
        <v>288</v>
      </c>
      <c r="C134" s="212">
        <v>18527705.280000001</v>
      </c>
    </row>
    <row r="135" spans="1:3" ht="15.75" x14ac:dyDescent="0.25">
      <c r="A135" s="185" t="s">
        <v>105</v>
      </c>
      <c r="B135" s="210">
        <v>288</v>
      </c>
      <c r="C135" s="212">
        <v>18527705.280000001</v>
      </c>
    </row>
    <row r="136" spans="1:3" ht="15.75" x14ac:dyDescent="0.25">
      <c r="A136" s="185" t="s">
        <v>106</v>
      </c>
      <c r="B136" s="210">
        <v>287</v>
      </c>
      <c r="C136" s="212">
        <v>18463372.969999999</v>
      </c>
    </row>
    <row r="137" spans="1:3" ht="15.75" x14ac:dyDescent="0.25">
      <c r="A137" s="185" t="s">
        <v>107</v>
      </c>
      <c r="B137" s="210">
        <f>SUM(B138:B142)</f>
        <v>327</v>
      </c>
      <c r="C137" s="212">
        <f>SUM(C138:C142)</f>
        <v>21036665.370000001</v>
      </c>
    </row>
    <row r="138" spans="1:3" ht="15.75" x14ac:dyDescent="0.25">
      <c r="A138" s="186" t="s">
        <v>265</v>
      </c>
      <c r="B138" s="211">
        <v>65</v>
      </c>
      <c r="C138" s="213">
        <v>4181600.15</v>
      </c>
    </row>
    <row r="139" spans="1:3" ht="15.75" x14ac:dyDescent="0.25">
      <c r="A139" s="186" t="s">
        <v>108</v>
      </c>
      <c r="B139" s="211">
        <v>65</v>
      </c>
      <c r="C139" s="213">
        <v>4181600.15</v>
      </c>
    </row>
    <row r="140" spans="1:3" ht="15.75" x14ac:dyDescent="0.25">
      <c r="A140" s="186" t="s">
        <v>55</v>
      </c>
      <c r="B140" s="211">
        <v>65</v>
      </c>
      <c r="C140" s="213">
        <v>4181600.15</v>
      </c>
    </row>
    <row r="141" spans="1:3" ht="15.75" x14ac:dyDescent="0.25">
      <c r="A141" s="186" t="s">
        <v>53</v>
      </c>
      <c r="B141" s="211">
        <v>66</v>
      </c>
      <c r="C141" s="213">
        <v>4245932.46</v>
      </c>
    </row>
    <row r="142" spans="1:3" ht="15.75" x14ac:dyDescent="0.25">
      <c r="A142" s="186" t="s">
        <v>109</v>
      </c>
      <c r="B142" s="211">
        <v>66</v>
      </c>
      <c r="C142" s="213">
        <v>4245932.46</v>
      </c>
    </row>
    <row r="143" spans="1:3" ht="15.75" x14ac:dyDescent="0.2">
      <c r="A143" s="280" t="s">
        <v>341</v>
      </c>
      <c r="B143" s="239">
        <f>B144+B145+B146+B150</f>
        <v>15</v>
      </c>
      <c r="C143" s="240">
        <f>C144+C145+C146+C150</f>
        <v>1185168.3</v>
      </c>
    </row>
    <row r="144" spans="1:3" ht="15.75" x14ac:dyDescent="0.25">
      <c r="A144" s="185" t="s">
        <v>104</v>
      </c>
      <c r="B144" s="210">
        <v>3</v>
      </c>
      <c r="C144" s="212">
        <v>237033.66</v>
      </c>
    </row>
    <row r="145" spans="1:3" ht="15.75" x14ac:dyDescent="0.25">
      <c r="A145" s="185" t="s">
        <v>105</v>
      </c>
      <c r="B145" s="210">
        <v>5</v>
      </c>
      <c r="C145" s="212">
        <v>395056.1</v>
      </c>
    </row>
    <row r="146" spans="1:3" ht="15.75" x14ac:dyDescent="0.25">
      <c r="A146" s="185" t="s">
        <v>106</v>
      </c>
      <c r="B146" s="210">
        <v>4</v>
      </c>
      <c r="C146" s="212">
        <v>316044.88</v>
      </c>
    </row>
    <row r="147" spans="1:3" ht="15.75" x14ac:dyDescent="0.25">
      <c r="A147" s="186" t="s">
        <v>265</v>
      </c>
      <c r="B147" s="211">
        <v>1</v>
      </c>
      <c r="C147" s="213">
        <v>79011.22</v>
      </c>
    </row>
    <row r="148" spans="1:3" ht="15.75" x14ac:dyDescent="0.25">
      <c r="A148" s="186" t="s">
        <v>108</v>
      </c>
      <c r="B148" s="211">
        <v>1</v>
      </c>
      <c r="C148" s="213">
        <v>79011.22</v>
      </c>
    </row>
    <row r="149" spans="1:3" ht="15.75" x14ac:dyDescent="0.25">
      <c r="A149" s="186" t="s">
        <v>109</v>
      </c>
      <c r="B149" s="211">
        <v>2</v>
      </c>
      <c r="C149" s="213">
        <v>158022.44</v>
      </c>
    </row>
    <row r="150" spans="1:3" ht="15.75" x14ac:dyDescent="0.25">
      <c r="A150" s="185" t="s">
        <v>107</v>
      </c>
      <c r="B150" s="210">
        <v>3</v>
      </c>
      <c r="C150" s="212">
        <v>237033.66</v>
      </c>
    </row>
    <row r="151" spans="1:3" ht="23.25" customHeight="1" x14ac:dyDescent="0.2">
      <c r="A151" s="339" t="s">
        <v>342</v>
      </c>
      <c r="B151" s="340"/>
      <c r="C151" s="341"/>
    </row>
    <row r="152" spans="1:3" ht="15.75" x14ac:dyDescent="0.2">
      <c r="A152" s="280" t="s">
        <v>343</v>
      </c>
      <c r="B152" s="239">
        <f>B153+B154+B155+B160</f>
        <v>71</v>
      </c>
      <c r="C152" s="240">
        <f>C153+C154+C155+C160</f>
        <v>8170933.4699999997</v>
      </c>
    </row>
    <row r="153" spans="1:3" ht="15.75" x14ac:dyDescent="0.25">
      <c r="A153" s="185" t="s">
        <v>104</v>
      </c>
      <c r="B153" s="210">
        <v>26</v>
      </c>
      <c r="C153" s="212">
        <v>2992172.82</v>
      </c>
    </row>
    <row r="154" spans="1:3" ht="15.75" x14ac:dyDescent="0.25">
      <c r="A154" s="185" t="s">
        <v>105</v>
      </c>
      <c r="B154" s="210">
        <v>18</v>
      </c>
      <c r="C154" s="212">
        <v>2071504.26</v>
      </c>
    </row>
    <row r="155" spans="1:3" ht="15.75" x14ac:dyDescent="0.25">
      <c r="A155" s="185" t="s">
        <v>106</v>
      </c>
      <c r="B155" s="210">
        <v>18</v>
      </c>
      <c r="C155" s="212">
        <v>2071504.26</v>
      </c>
    </row>
    <row r="156" spans="1:3" ht="15.75" x14ac:dyDescent="0.25">
      <c r="A156" s="186" t="s">
        <v>265</v>
      </c>
      <c r="B156" s="211">
        <v>8</v>
      </c>
      <c r="C156" s="213">
        <v>920668.56</v>
      </c>
    </row>
    <row r="157" spans="1:3" ht="15.75" x14ac:dyDescent="0.25">
      <c r="A157" s="186" t="s">
        <v>108</v>
      </c>
      <c r="B157" s="211">
        <v>2</v>
      </c>
      <c r="C157" s="213">
        <v>230167.14</v>
      </c>
    </row>
    <row r="158" spans="1:3" ht="15.75" x14ac:dyDescent="0.25">
      <c r="A158" s="186" t="s">
        <v>53</v>
      </c>
      <c r="B158" s="211">
        <v>4</v>
      </c>
      <c r="C158" s="213">
        <v>460334.28</v>
      </c>
    </row>
    <row r="159" spans="1:3" ht="15.75" x14ac:dyDescent="0.25">
      <c r="A159" s="186" t="s">
        <v>109</v>
      </c>
      <c r="B159" s="211">
        <v>4</v>
      </c>
      <c r="C159" s="213">
        <v>460334.28</v>
      </c>
    </row>
    <row r="160" spans="1:3" ht="15.75" x14ac:dyDescent="0.25">
      <c r="A160" s="185" t="s">
        <v>107</v>
      </c>
      <c r="B160" s="210">
        <v>9</v>
      </c>
      <c r="C160" s="212">
        <v>1035752.13</v>
      </c>
    </row>
    <row r="161" spans="1:3" ht="24" customHeight="1" x14ac:dyDescent="0.2">
      <c r="A161" s="339" t="s">
        <v>323</v>
      </c>
      <c r="B161" s="340"/>
      <c r="C161" s="341"/>
    </row>
    <row r="162" spans="1:3" ht="15.75" x14ac:dyDescent="0.2">
      <c r="A162" s="280" t="s">
        <v>333</v>
      </c>
      <c r="B162" s="239">
        <f>B163+B164+B165+B171</f>
        <v>208</v>
      </c>
      <c r="C162" s="240">
        <f>C163+C164+C165+C171</f>
        <v>46726226.560000002</v>
      </c>
    </row>
    <row r="163" spans="1:3" ht="15.75" x14ac:dyDescent="0.25">
      <c r="A163" s="185" t="s">
        <v>104</v>
      </c>
      <c r="B163" s="210">
        <v>75</v>
      </c>
      <c r="C163" s="212">
        <v>16848399</v>
      </c>
    </row>
    <row r="164" spans="1:3" ht="15.75" x14ac:dyDescent="0.25">
      <c r="A164" s="185" t="s">
        <v>105</v>
      </c>
      <c r="B164" s="210">
        <v>50</v>
      </c>
      <c r="C164" s="212">
        <v>11232266</v>
      </c>
    </row>
    <row r="165" spans="1:3" ht="15.75" x14ac:dyDescent="0.25">
      <c r="A165" s="185" t="s">
        <v>106</v>
      </c>
      <c r="B165" s="210">
        <f>SUM(B166:B170)</f>
        <v>14</v>
      </c>
      <c r="C165" s="212">
        <f>SUM(C166:C170)</f>
        <v>3145034.48</v>
      </c>
    </row>
    <row r="166" spans="1:3" ht="15.75" x14ac:dyDescent="0.25">
      <c r="A166" s="186" t="s">
        <v>265</v>
      </c>
      <c r="B166" s="211">
        <v>1</v>
      </c>
      <c r="C166" s="213">
        <v>224645.32</v>
      </c>
    </row>
    <row r="167" spans="1:3" ht="15.75" x14ac:dyDescent="0.25">
      <c r="A167" s="186" t="s">
        <v>108</v>
      </c>
      <c r="B167" s="211">
        <v>1</v>
      </c>
      <c r="C167" s="213">
        <v>224645.32</v>
      </c>
    </row>
    <row r="168" spans="1:3" ht="15.75" x14ac:dyDescent="0.25">
      <c r="A168" s="186" t="s">
        <v>55</v>
      </c>
      <c r="B168" s="211">
        <v>1</v>
      </c>
      <c r="C168" s="213">
        <v>224645.32</v>
      </c>
    </row>
    <row r="169" spans="1:3" ht="15.75" x14ac:dyDescent="0.25">
      <c r="A169" s="186" t="s">
        <v>53</v>
      </c>
      <c r="B169" s="211">
        <v>3</v>
      </c>
      <c r="C169" s="213">
        <v>673935.96</v>
      </c>
    </row>
    <row r="170" spans="1:3" ht="15.75" x14ac:dyDescent="0.25">
      <c r="A170" s="186" t="s">
        <v>109</v>
      </c>
      <c r="B170" s="211">
        <v>8</v>
      </c>
      <c r="C170" s="213">
        <v>1797162.56</v>
      </c>
    </row>
    <row r="171" spans="1:3" ht="15.75" x14ac:dyDescent="0.25">
      <c r="A171" s="185" t="s">
        <v>107</v>
      </c>
      <c r="B171" s="210">
        <f>SUM(B172:B176)</f>
        <v>69</v>
      </c>
      <c r="C171" s="212">
        <f>SUM(C172:C176)</f>
        <v>15500527.08</v>
      </c>
    </row>
    <row r="172" spans="1:3" ht="15.75" x14ac:dyDescent="0.25">
      <c r="A172" s="186" t="s">
        <v>265</v>
      </c>
      <c r="B172" s="211">
        <v>13</v>
      </c>
      <c r="C172" s="213">
        <v>2920389.16</v>
      </c>
    </row>
    <row r="173" spans="1:3" ht="15.75" x14ac:dyDescent="0.25">
      <c r="A173" s="186" t="s">
        <v>108</v>
      </c>
      <c r="B173" s="211">
        <v>14</v>
      </c>
      <c r="C173" s="213">
        <v>3145034.48</v>
      </c>
    </row>
    <row r="174" spans="1:3" ht="15.75" x14ac:dyDescent="0.25">
      <c r="A174" s="186" t="s">
        <v>55</v>
      </c>
      <c r="B174" s="211">
        <v>14</v>
      </c>
      <c r="C174" s="213">
        <v>3145034.48</v>
      </c>
    </row>
    <row r="175" spans="1:3" ht="15.75" x14ac:dyDescent="0.25">
      <c r="A175" s="186" t="s">
        <v>53</v>
      </c>
      <c r="B175" s="211">
        <v>14</v>
      </c>
      <c r="C175" s="213">
        <v>3145034.48</v>
      </c>
    </row>
    <row r="176" spans="1:3" ht="15.75" x14ac:dyDescent="0.25">
      <c r="A176" s="186" t="s">
        <v>109</v>
      </c>
      <c r="B176" s="211">
        <v>14</v>
      </c>
      <c r="C176" s="213">
        <v>3145034.48</v>
      </c>
    </row>
    <row r="177" spans="1:3" ht="15.75" x14ac:dyDescent="0.2">
      <c r="A177" s="280" t="s">
        <v>344</v>
      </c>
      <c r="B177" s="239">
        <f>B178+B179+B180+B186</f>
        <v>80</v>
      </c>
      <c r="C177" s="240">
        <f>C178+C179+C180+C186</f>
        <v>26332919.199999999</v>
      </c>
    </row>
    <row r="178" spans="1:3" ht="15.75" x14ac:dyDescent="0.25">
      <c r="A178" s="185" t="s">
        <v>104</v>
      </c>
      <c r="B178" s="210">
        <v>23</v>
      </c>
      <c r="C178" s="212">
        <v>7570714.2699999996</v>
      </c>
    </row>
    <row r="179" spans="1:3" ht="15.75" x14ac:dyDescent="0.25">
      <c r="A179" s="185" t="s">
        <v>105</v>
      </c>
      <c r="B179" s="210">
        <v>18</v>
      </c>
      <c r="C179" s="212">
        <v>5924906.8200000003</v>
      </c>
    </row>
    <row r="180" spans="1:3" ht="15.75" x14ac:dyDescent="0.25">
      <c r="A180" s="185" t="s">
        <v>106</v>
      </c>
      <c r="B180" s="210">
        <f>SUM(B181:B185)</f>
        <v>16</v>
      </c>
      <c r="C180" s="212">
        <f>SUM(C181:C185)</f>
        <v>5266583.84</v>
      </c>
    </row>
    <row r="181" spans="1:3" ht="15.75" x14ac:dyDescent="0.25">
      <c r="A181" s="186" t="s">
        <v>265</v>
      </c>
      <c r="B181" s="211">
        <v>2</v>
      </c>
      <c r="C181" s="213">
        <v>658322.98</v>
      </c>
    </row>
    <row r="182" spans="1:3" ht="15.75" x14ac:dyDescent="0.25">
      <c r="A182" s="186" t="s">
        <v>108</v>
      </c>
      <c r="B182" s="211">
        <v>2</v>
      </c>
      <c r="C182" s="213">
        <v>658322.98</v>
      </c>
    </row>
    <row r="183" spans="1:3" ht="15.75" x14ac:dyDescent="0.25">
      <c r="A183" s="186" t="s">
        <v>55</v>
      </c>
      <c r="B183" s="211">
        <v>1</v>
      </c>
      <c r="C183" s="213">
        <v>329161.49</v>
      </c>
    </row>
    <row r="184" spans="1:3" ht="15.75" x14ac:dyDescent="0.25">
      <c r="A184" s="186" t="s">
        <v>53</v>
      </c>
      <c r="B184" s="211">
        <v>4</v>
      </c>
      <c r="C184" s="213">
        <v>1316645.96</v>
      </c>
    </row>
    <row r="185" spans="1:3" ht="15.75" x14ac:dyDescent="0.25">
      <c r="A185" s="186" t="s">
        <v>109</v>
      </c>
      <c r="B185" s="211">
        <v>7</v>
      </c>
      <c r="C185" s="213">
        <v>2304130.4300000002</v>
      </c>
    </row>
    <row r="186" spans="1:3" ht="15.75" x14ac:dyDescent="0.25">
      <c r="A186" s="185" t="s">
        <v>107</v>
      </c>
      <c r="B186" s="210">
        <f>SUM(B187:B191)</f>
        <v>23</v>
      </c>
      <c r="C186" s="212">
        <f>SUM(C187:C191)</f>
        <v>7570714.2699999996</v>
      </c>
    </row>
    <row r="187" spans="1:3" ht="15.75" x14ac:dyDescent="0.25">
      <c r="A187" s="186" t="s">
        <v>265</v>
      </c>
      <c r="B187" s="211">
        <v>5</v>
      </c>
      <c r="C187" s="213">
        <v>1645807.45</v>
      </c>
    </row>
    <row r="188" spans="1:3" ht="15.75" x14ac:dyDescent="0.25">
      <c r="A188" s="186" t="s">
        <v>108</v>
      </c>
      <c r="B188" s="211">
        <v>5</v>
      </c>
      <c r="C188" s="213">
        <v>1645807.45</v>
      </c>
    </row>
    <row r="189" spans="1:3" ht="15.75" x14ac:dyDescent="0.25">
      <c r="A189" s="186" t="s">
        <v>55</v>
      </c>
      <c r="B189" s="211">
        <v>3</v>
      </c>
      <c r="C189" s="213">
        <v>987484.47</v>
      </c>
    </row>
    <row r="190" spans="1:3" ht="15.75" x14ac:dyDescent="0.25">
      <c r="A190" s="186" t="s">
        <v>53</v>
      </c>
      <c r="B190" s="211">
        <v>5</v>
      </c>
      <c r="C190" s="213">
        <v>1645807.45</v>
      </c>
    </row>
    <row r="191" spans="1:3" ht="15.75" x14ac:dyDescent="0.25">
      <c r="A191" s="186" t="s">
        <v>109</v>
      </c>
      <c r="B191" s="211">
        <v>5</v>
      </c>
      <c r="C191" s="213">
        <v>1645807.45</v>
      </c>
    </row>
    <row r="192" spans="1:3" ht="27.75" customHeight="1" x14ac:dyDescent="0.2">
      <c r="A192" s="339" t="s">
        <v>345</v>
      </c>
      <c r="B192" s="340"/>
      <c r="C192" s="341"/>
    </row>
    <row r="193" spans="1:3" ht="15.75" x14ac:dyDescent="0.2">
      <c r="A193" s="280" t="s">
        <v>270</v>
      </c>
      <c r="B193" s="239">
        <f>B194+B195+B201+B205</f>
        <v>16</v>
      </c>
      <c r="C193" s="240">
        <f>C194+C195+C201+C205</f>
        <v>2400065.2799999998</v>
      </c>
    </row>
    <row r="194" spans="1:3" ht="15.75" x14ac:dyDescent="0.25">
      <c r="A194" s="185" t="s">
        <v>104</v>
      </c>
      <c r="B194" s="210">
        <v>5</v>
      </c>
      <c r="C194" s="212">
        <v>750020.4</v>
      </c>
    </row>
    <row r="195" spans="1:3" ht="15.75" x14ac:dyDescent="0.25">
      <c r="A195" s="185" t="s">
        <v>105</v>
      </c>
      <c r="B195" s="210">
        <v>2</v>
      </c>
      <c r="C195" s="212">
        <v>300008.15999999997</v>
      </c>
    </row>
    <row r="196" spans="1:3" ht="15.75" x14ac:dyDescent="0.25">
      <c r="A196" s="186" t="s">
        <v>265</v>
      </c>
      <c r="B196" s="211">
        <v>1</v>
      </c>
      <c r="C196" s="213">
        <v>150004.07999999999</v>
      </c>
    </row>
    <row r="197" spans="1:3" ht="15.75" x14ac:dyDescent="0.25">
      <c r="A197" s="186" t="s">
        <v>108</v>
      </c>
      <c r="B197" s="211">
        <v>0</v>
      </c>
      <c r="C197" s="213">
        <v>0</v>
      </c>
    </row>
    <row r="198" spans="1:3" ht="15.75" x14ac:dyDescent="0.25">
      <c r="A198" s="186" t="s">
        <v>55</v>
      </c>
      <c r="B198" s="211">
        <v>0</v>
      </c>
      <c r="C198" s="213">
        <v>0</v>
      </c>
    </row>
    <row r="199" spans="1:3" ht="15.75" x14ac:dyDescent="0.25">
      <c r="A199" s="186" t="s">
        <v>53</v>
      </c>
      <c r="B199" s="211">
        <v>0</v>
      </c>
      <c r="C199" s="213">
        <v>0</v>
      </c>
    </row>
    <row r="200" spans="1:3" ht="15.75" x14ac:dyDescent="0.25">
      <c r="A200" s="186" t="s">
        <v>109</v>
      </c>
      <c r="B200" s="211">
        <v>1</v>
      </c>
      <c r="C200" s="213">
        <v>150004.07999999999</v>
      </c>
    </row>
    <row r="201" spans="1:3" ht="15.75" x14ac:dyDescent="0.25">
      <c r="A201" s="185" t="s">
        <v>106</v>
      </c>
      <c r="B201" s="210">
        <f>SUM(B202:B204)</f>
        <v>4</v>
      </c>
      <c r="C201" s="212">
        <f>SUM(C202:C204)</f>
        <v>600016.31999999995</v>
      </c>
    </row>
    <row r="202" spans="1:3" ht="15.75" x14ac:dyDescent="0.25">
      <c r="A202" s="186" t="s">
        <v>265</v>
      </c>
      <c r="B202" s="211">
        <v>1</v>
      </c>
      <c r="C202" s="213">
        <v>150004.07999999999</v>
      </c>
    </row>
    <row r="203" spans="1:3" ht="15.75" x14ac:dyDescent="0.25">
      <c r="A203" s="186" t="s">
        <v>108</v>
      </c>
      <c r="B203" s="211">
        <v>0</v>
      </c>
      <c r="C203" s="213">
        <v>0</v>
      </c>
    </row>
    <row r="204" spans="1:3" ht="15.75" x14ac:dyDescent="0.25">
      <c r="A204" s="186" t="s">
        <v>109</v>
      </c>
      <c r="B204" s="211">
        <v>3</v>
      </c>
      <c r="C204" s="213">
        <v>450012.24</v>
      </c>
    </row>
    <row r="205" spans="1:3" ht="15.75" x14ac:dyDescent="0.25">
      <c r="A205" s="185" t="s">
        <v>107</v>
      </c>
      <c r="B205" s="210">
        <v>5</v>
      </c>
      <c r="C205" s="212">
        <v>750020.4</v>
      </c>
    </row>
    <row r="206" spans="1:3" ht="15.75" x14ac:dyDescent="0.2">
      <c r="A206" s="280" t="s">
        <v>346</v>
      </c>
      <c r="B206" s="239">
        <f>B207+B210+B211+B212</f>
        <v>3</v>
      </c>
      <c r="C206" s="240">
        <f>C207+C210+C211+C212</f>
        <v>486995.19</v>
      </c>
    </row>
    <row r="207" spans="1:3" ht="15.75" x14ac:dyDescent="0.25">
      <c r="A207" s="185" t="s">
        <v>104</v>
      </c>
      <c r="B207" s="210">
        <v>1</v>
      </c>
      <c r="C207" s="212">
        <v>162331.73000000001</v>
      </c>
    </row>
    <row r="208" spans="1:3" ht="15.75" x14ac:dyDescent="0.25">
      <c r="A208" s="186" t="s">
        <v>265</v>
      </c>
      <c r="B208" s="211">
        <v>0</v>
      </c>
      <c r="C208" s="213">
        <v>0</v>
      </c>
    </row>
    <row r="209" spans="1:3" ht="15.75" x14ac:dyDescent="0.25">
      <c r="A209" s="186" t="s">
        <v>109</v>
      </c>
      <c r="B209" s="211">
        <v>1</v>
      </c>
      <c r="C209" s="213">
        <v>162331.73000000001</v>
      </c>
    </row>
    <row r="210" spans="1:3" ht="15.75" x14ac:dyDescent="0.25">
      <c r="A210" s="185" t="s">
        <v>105</v>
      </c>
      <c r="B210" s="210">
        <v>1</v>
      </c>
      <c r="C210" s="212">
        <v>162331.73000000001</v>
      </c>
    </row>
    <row r="211" spans="1:3" ht="15.75" x14ac:dyDescent="0.25">
      <c r="A211" s="185" t="s">
        <v>106</v>
      </c>
      <c r="B211" s="210">
        <v>0</v>
      </c>
      <c r="C211" s="212">
        <v>0</v>
      </c>
    </row>
    <row r="212" spans="1:3" ht="15.75" x14ac:dyDescent="0.25">
      <c r="A212" s="185" t="s">
        <v>107</v>
      </c>
      <c r="B212" s="210">
        <v>1</v>
      </c>
      <c r="C212" s="212">
        <v>162331.73000000001</v>
      </c>
    </row>
    <row r="213" spans="1:3" ht="21.75" customHeight="1" x14ac:dyDescent="0.2">
      <c r="A213" s="339" t="s">
        <v>326</v>
      </c>
      <c r="B213" s="340"/>
      <c r="C213" s="341"/>
    </row>
    <row r="214" spans="1:3" ht="15.75" x14ac:dyDescent="0.2">
      <c r="A214" s="280" t="s">
        <v>333</v>
      </c>
      <c r="B214" s="239">
        <f>B215+B216+B222+B228</f>
        <v>42</v>
      </c>
      <c r="C214" s="240">
        <f>C215+C216+C222+C228</f>
        <v>9435103.4399999995</v>
      </c>
    </row>
    <row r="215" spans="1:3" ht="15.75" x14ac:dyDescent="0.25">
      <c r="A215" s="185" t="s">
        <v>104</v>
      </c>
      <c r="B215" s="210">
        <v>2</v>
      </c>
      <c r="C215" s="212">
        <v>449290.64</v>
      </c>
    </row>
    <row r="216" spans="1:3" ht="15.75" x14ac:dyDescent="0.25">
      <c r="A216" s="185" t="s">
        <v>105</v>
      </c>
      <c r="B216" s="210">
        <v>12</v>
      </c>
      <c r="C216" s="212">
        <v>2695743.84</v>
      </c>
    </row>
    <row r="217" spans="1:3" ht="15.75" x14ac:dyDescent="0.25">
      <c r="A217" s="186" t="s">
        <v>265</v>
      </c>
      <c r="B217" s="211">
        <v>1</v>
      </c>
      <c r="C217" s="213">
        <v>224645.32</v>
      </c>
    </row>
    <row r="218" spans="1:3" ht="15.75" x14ac:dyDescent="0.25">
      <c r="A218" s="186" t="s">
        <v>108</v>
      </c>
      <c r="B218" s="211">
        <v>0</v>
      </c>
      <c r="C218" s="213">
        <v>0</v>
      </c>
    </row>
    <row r="219" spans="1:3" ht="15.75" x14ac:dyDescent="0.25">
      <c r="A219" s="186" t="s">
        <v>55</v>
      </c>
      <c r="B219" s="211">
        <v>3</v>
      </c>
      <c r="C219" s="213">
        <v>673935.96</v>
      </c>
    </row>
    <row r="220" spans="1:3" ht="15.75" x14ac:dyDescent="0.25">
      <c r="A220" s="186" t="s">
        <v>53</v>
      </c>
      <c r="B220" s="211">
        <v>5</v>
      </c>
      <c r="C220" s="213">
        <v>1123226.6000000001</v>
      </c>
    </row>
    <row r="221" spans="1:3" ht="15.75" x14ac:dyDescent="0.25">
      <c r="A221" s="186" t="s">
        <v>109</v>
      </c>
      <c r="B221" s="211">
        <v>3</v>
      </c>
      <c r="C221" s="213">
        <v>673935.96</v>
      </c>
    </row>
    <row r="222" spans="1:3" ht="15.75" x14ac:dyDescent="0.25">
      <c r="A222" s="185" t="s">
        <v>106</v>
      </c>
      <c r="B222" s="210">
        <f>SUM(B223:B227)</f>
        <v>13</v>
      </c>
      <c r="C222" s="212">
        <f>SUM(C223:C227)</f>
        <v>2920389.16</v>
      </c>
    </row>
    <row r="223" spans="1:3" ht="15.75" x14ac:dyDescent="0.25">
      <c r="A223" s="186" t="s">
        <v>265</v>
      </c>
      <c r="B223" s="211">
        <v>3</v>
      </c>
      <c r="C223" s="213">
        <v>673935.96</v>
      </c>
    </row>
    <row r="224" spans="1:3" ht="15.75" x14ac:dyDescent="0.25">
      <c r="A224" s="186" t="s">
        <v>108</v>
      </c>
      <c r="B224" s="211">
        <v>0</v>
      </c>
      <c r="C224" s="213">
        <v>0</v>
      </c>
    </row>
    <row r="225" spans="1:3" ht="15.75" x14ac:dyDescent="0.25">
      <c r="A225" s="186" t="s">
        <v>55</v>
      </c>
      <c r="B225" s="211">
        <v>4</v>
      </c>
      <c r="C225" s="213">
        <v>898581.28</v>
      </c>
    </row>
    <row r="226" spans="1:3" ht="15.75" x14ac:dyDescent="0.25">
      <c r="A226" s="186" t="s">
        <v>53</v>
      </c>
      <c r="B226" s="211">
        <v>4</v>
      </c>
      <c r="C226" s="213">
        <v>898581.28</v>
      </c>
    </row>
    <row r="227" spans="1:3" ht="15.75" x14ac:dyDescent="0.25">
      <c r="A227" s="186" t="s">
        <v>109</v>
      </c>
      <c r="B227" s="211">
        <v>2</v>
      </c>
      <c r="C227" s="213">
        <v>449290.64</v>
      </c>
    </row>
    <row r="228" spans="1:3" ht="15.75" x14ac:dyDescent="0.25">
      <c r="A228" s="185" t="s">
        <v>107</v>
      </c>
      <c r="B228" s="210">
        <v>15</v>
      </c>
      <c r="C228" s="212">
        <v>3369679.8</v>
      </c>
    </row>
    <row r="229" spans="1:3" ht="22.5" customHeight="1" x14ac:dyDescent="0.2">
      <c r="A229" s="339" t="s">
        <v>347</v>
      </c>
      <c r="B229" s="340"/>
      <c r="C229" s="341"/>
    </row>
    <row r="230" spans="1:3" ht="15.75" x14ac:dyDescent="0.2">
      <c r="A230" s="280" t="s">
        <v>270</v>
      </c>
      <c r="B230" s="239">
        <v>2</v>
      </c>
      <c r="C230" s="240">
        <v>300008.15999999997</v>
      </c>
    </row>
    <row r="231" spans="1:3" ht="15.75" x14ac:dyDescent="0.25">
      <c r="A231" s="185" t="s">
        <v>104</v>
      </c>
      <c r="B231" s="210">
        <v>1</v>
      </c>
      <c r="C231" s="212">
        <v>150004.07999999999</v>
      </c>
    </row>
    <row r="232" spans="1:3" ht="15.75" x14ac:dyDescent="0.25">
      <c r="A232" s="185" t="s">
        <v>105</v>
      </c>
      <c r="B232" s="210">
        <v>1</v>
      </c>
      <c r="C232" s="212">
        <v>150004.07999999999</v>
      </c>
    </row>
    <row r="233" spans="1:3" ht="15.75" x14ac:dyDescent="0.25">
      <c r="A233" s="185" t="s">
        <v>106</v>
      </c>
      <c r="B233" s="210">
        <v>0</v>
      </c>
      <c r="C233" s="212">
        <v>0</v>
      </c>
    </row>
    <row r="234" spans="1:3" ht="15.75" x14ac:dyDescent="0.25">
      <c r="A234" s="186" t="s">
        <v>109</v>
      </c>
      <c r="B234" s="211">
        <v>0</v>
      </c>
      <c r="C234" s="213">
        <v>0</v>
      </c>
    </row>
    <row r="235" spans="1:3" ht="15.75" x14ac:dyDescent="0.2">
      <c r="A235" s="280" t="s">
        <v>343</v>
      </c>
      <c r="B235" s="239">
        <f>B236+B237+B238+B239</f>
        <v>25</v>
      </c>
      <c r="C235" s="240">
        <f>C236+C237+C238+C239</f>
        <v>2877089.25</v>
      </c>
    </row>
    <row r="236" spans="1:3" ht="15.75" x14ac:dyDescent="0.25">
      <c r="A236" s="185" t="s">
        <v>104</v>
      </c>
      <c r="B236" s="210">
        <v>7</v>
      </c>
      <c r="C236" s="212">
        <v>805584.99</v>
      </c>
    </row>
    <row r="237" spans="1:3" ht="15.75" x14ac:dyDescent="0.25">
      <c r="A237" s="185" t="s">
        <v>105</v>
      </c>
      <c r="B237" s="210">
        <v>6</v>
      </c>
      <c r="C237" s="212">
        <v>690501.42</v>
      </c>
    </row>
    <row r="238" spans="1:3" ht="15.75" x14ac:dyDescent="0.25">
      <c r="A238" s="185" t="s">
        <v>106</v>
      </c>
      <c r="B238" s="210">
        <v>5</v>
      </c>
      <c r="C238" s="212">
        <v>575417.85</v>
      </c>
    </row>
    <row r="239" spans="1:3" ht="15.75" x14ac:dyDescent="0.25">
      <c r="A239" s="185" t="s">
        <v>107</v>
      </c>
      <c r="B239" s="210">
        <f>SUM(B240:B244)</f>
        <v>7</v>
      </c>
      <c r="C239" s="212">
        <f>SUM(C240:C244)</f>
        <v>805584.99</v>
      </c>
    </row>
    <row r="240" spans="1:3" ht="15.75" x14ac:dyDescent="0.25">
      <c r="A240" s="186" t="s">
        <v>265</v>
      </c>
      <c r="B240" s="211">
        <v>1</v>
      </c>
      <c r="C240" s="213">
        <v>115083.57</v>
      </c>
    </row>
    <row r="241" spans="1:3" ht="15.75" x14ac:dyDescent="0.25">
      <c r="A241" s="186" t="s">
        <v>108</v>
      </c>
      <c r="B241" s="211">
        <v>0</v>
      </c>
      <c r="C241" s="213">
        <v>0</v>
      </c>
    </row>
    <row r="242" spans="1:3" ht="15.75" x14ac:dyDescent="0.25">
      <c r="A242" s="186" t="s">
        <v>55</v>
      </c>
      <c r="B242" s="211">
        <v>0</v>
      </c>
      <c r="C242" s="213">
        <v>0</v>
      </c>
    </row>
    <row r="243" spans="1:3" ht="15.75" x14ac:dyDescent="0.25">
      <c r="A243" s="186" t="s">
        <v>53</v>
      </c>
      <c r="B243" s="211">
        <v>3</v>
      </c>
      <c r="C243" s="213">
        <v>345250.71</v>
      </c>
    </row>
    <row r="244" spans="1:3" ht="15.75" x14ac:dyDescent="0.25">
      <c r="A244" s="186" t="s">
        <v>109</v>
      </c>
      <c r="B244" s="211">
        <v>3</v>
      </c>
      <c r="C244" s="213">
        <v>345250.71</v>
      </c>
    </row>
    <row r="245" spans="1:3" ht="15.75" x14ac:dyDescent="0.2">
      <c r="A245" s="280" t="s">
        <v>348</v>
      </c>
      <c r="B245" s="239">
        <v>1</v>
      </c>
      <c r="C245" s="240">
        <v>227364.54</v>
      </c>
    </row>
    <row r="246" spans="1:3" ht="15.75" x14ac:dyDescent="0.25">
      <c r="A246" s="185" t="s">
        <v>104</v>
      </c>
      <c r="B246" s="210">
        <v>1</v>
      </c>
      <c r="C246" s="212">
        <v>227364.54</v>
      </c>
    </row>
    <row r="247" spans="1:3" ht="15.75" x14ac:dyDescent="0.25">
      <c r="A247" s="185" t="s">
        <v>105</v>
      </c>
      <c r="B247" s="210">
        <v>0</v>
      </c>
      <c r="C247" s="212">
        <v>0</v>
      </c>
    </row>
    <row r="248" spans="1:3" ht="18.75" customHeight="1" x14ac:dyDescent="0.2">
      <c r="A248" s="280" t="s">
        <v>349</v>
      </c>
      <c r="B248" s="239">
        <f>B249+B250+B251+B256</f>
        <v>43</v>
      </c>
      <c r="C248" s="240">
        <f>C249+C250+C251+C256</f>
        <v>5681621.8200000003</v>
      </c>
    </row>
    <row r="249" spans="1:3" ht="15.75" x14ac:dyDescent="0.25">
      <c r="A249" s="185" t="s">
        <v>104</v>
      </c>
      <c r="B249" s="210">
        <v>6</v>
      </c>
      <c r="C249" s="212">
        <v>792784.44</v>
      </c>
    </row>
    <row r="250" spans="1:3" ht="15.75" x14ac:dyDescent="0.25">
      <c r="A250" s="185" t="s">
        <v>105</v>
      </c>
      <c r="B250" s="210">
        <v>10</v>
      </c>
      <c r="C250" s="212">
        <v>1321307.3999999999</v>
      </c>
    </row>
    <row r="251" spans="1:3" ht="15.75" x14ac:dyDescent="0.25">
      <c r="A251" s="185" t="s">
        <v>106</v>
      </c>
      <c r="B251" s="210">
        <v>17</v>
      </c>
      <c r="C251" s="212">
        <v>2246222.58</v>
      </c>
    </row>
    <row r="252" spans="1:3" ht="15.75" x14ac:dyDescent="0.25">
      <c r="A252" s="186" t="s">
        <v>265</v>
      </c>
      <c r="B252" s="211">
        <v>4</v>
      </c>
      <c r="C252" s="213">
        <v>528522.96</v>
      </c>
    </row>
    <row r="253" spans="1:3" ht="15.75" x14ac:dyDescent="0.25">
      <c r="A253" s="186" t="s">
        <v>108</v>
      </c>
      <c r="B253" s="211">
        <v>2</v>
      </c>
      <c r="C253" s="213">
        <v>264261.48</v>
      </c>
    </row>
    <row r="254" spans="1:3" ht="15.75" x14ac:dyDescent="0.25">
      <c r="A254" s="186" t="s">
        <v>53</v>
      </c>
      <c r="B254" s="211">
        <v>4</v>
      </c>
      <c r="C254" s="213">
        <v>528522.96</v>
      </c>
    </row>
    <row r="255" spans="1:3" ht="15.75" x14ac:dyDescent="0.25">
      <c r="A255" s="186" t="s">
        <v>109</v>
      </c>
      <c r="B255" s="211">
        <v>7</v>
      </c>
      <c r="C255" s="213">
        <v>924915.18</v>
      </c>
    </row>
    <row r="256" spans="1:3" ht="15.75" x14ac:dyDescent="0.25">
      <c r="A256" s="185" t="s">
        <v>107</v>
      </c>
      <c r="B256" s="210">
        <v>10</v>
      </c>
      <c r="C256" s="212">
        <v>1321307.3999999999</v>
      </c>
    </row>
  </sheetData>
  <mergeCells count="12">
    <mergeCell ref="A229:C229"/>
    <mergeCell ref="A63:C63"/>
    <mergeCell ref="A100:C100"/>
    <mergeCell ref="A132:C132"/>
    <mergeCell ref="A151:C151"/>
    <mergeCell ref="A161:C161"/>
    <mergeCell ref="A192:C192"/>
    <mergeCell ref="A2:C2"/>
    <mergeCell ref="A3:A4"/>
    <mergeCell ref="B3:C3"/>
    <mergeCell ref="A5:C5"/>
    <mergeCell ref="A213:C213"/>
  </mergeCells>
  <pageMargins left="0.7" right="0.7" top="0.75" bottom="0.75" header="0.3" footer="0.3"/>
  <pageSetup paperSize="9" scale="73" orientation="portrait" r:id="rId1"/>
  <rowBreaks count="3" manualBreakCount="3">
    <brk id="37" max="2" man="1"/>
    <brk id="99" max="2" man="1"/>
    <brk id="160" max="2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view="pageBreakPreview" topLeftCell="A13" zoomScaleNormal="100" zoomScaleSheetLayoutView="100" workbookViewId="0">
      <selection activeCell="A20" sqref="A20:A21"/>
    </sheetView>
  </sheetViews>
  <sheetFormatPr defaultRowHeight="15.75" x14ac:dyDescent="0.25"/>
  <cols>
    <col min="1" max="1" width="43.1640625" style="264" customWidth="1"/>
    <col min="2" max="2" width="33.83203125" style="311" customWidth="1"/>
    <col min="3" max="3" width="9" style="274" customWidth="1"/>
    <col min="4" max="4" width="10.33203125" style="252" customWidth="1"/>
    <col min="5" max="5" width="22.1640625" style="252" customWidth="1"/>
    <col min="6" max="6" width="12.1640625" style="253" customWidth="1"/>
    <col min="7" max="7" width="21.83203125" style="252" customWidth="1"/>
    <col min="8" max="8" width="12.6640625" style="266" customWidth="1"/>
    <col min="9" max="9" width="23.5" style="265" customWidth="1"/>
    <col min="10" max="16384" width="9.33203125" style="252"/>
  </cols>
  <sheetData>
    <row r="1" spans="1:9" ht="34.5" customHeight="1" x14ac:dyDescent="0.25">
      <c r="A1" s="251"/>
      <c r="B1" s="307"/>
      <c r="C1" s="392"/>
      <c r="D1" s="392"/>
      <c r="E1" s="392"/>
      <c r="G1" s="389" t="s">
        <v>408</v>
      </c>
      <c r="H1" s="390"/>
      <c r="I1" s="390"/>
    </row>
    <row r="2" spans="1:9" ht="39" customHeight="1" x14ac:dyDescent="0.25">
      <c r="A2" s="369" t="s">
        <v>400</v>
      </c>
      <c r="B2" s="369"/>
      <c r="C2" s="369"/>
      <c r="D2" s="369"/>
      <c r="E2" s="369"/>
      <c r="F2" s="369"/>
      <c r="G2" s="369"/>
      <c r="H2" s="391"/>
      <c r="I2" s="391"/>
    </row>
    <row r="3" spans="1:9" ht="38.25" customHeight="1" x14ac:dyDescent="0.25">
      <c r="A3" s="393" t="s">
        <v>271</v>
      </c>
      <c r="B3" s="395" t="s">
        <v>306</v>
      </c>
      <c r="C3" s="397" t="s">
        <v>307</v>
      </c>
      <c r="D3" s="345" t="s">
        <v>93</v>
      </c>
      <c r="E3" s="346"/>
      <c r="F3" s="356" t="s">
        <v>274</v>
      </c>
      <c r="G3" s="356"/>
      <c r="H3" s="387" t="s">
        <v>95</v>
      </c>
      <c r="I3" s="388"/>
    </row>
    <row r="4" spans="1:9" ht="29.25" customHeight="1" x14ac:dyDescent="0.25">
      <c r="A4" s="394"/>
      <c r="B4" s="396"/>
      <c r="C4" s="397"/>
      <c r="D4" s="242" t="s">
        <v>96</v>
      </c>
      <c r="E4" s="242" t="s">
        <v>97</v>
      </c>
      <c r="F4" s="242" t="s">
        <v>96</v>
      </c>
      <c r="G4" s="242" t="s">
        <v>97</v>
      </c>
      <c r="H4" s="230" t="s">
        <v>96</v>
      </c>
      <c r="I4" s="246" t="s">
        <v>97</v>
      </c>
    </row>
    <row r="5" spans="1:9" ht="15" customHeight="1" x14ac:dyDescent="0.25">
      <c r="A5" s="380" t="s">
        <v>308</v>
      </c>
      <c r="B5" s="385" t="s">
        <v>309</v>
      </c>
      <c r="C5" s="269">
        <v>27</v>
      </c>
      <c r="D5" s="254">
        <v>450</v>
      </c>
      <c r="E5" s="255">
        <v>87582820.5</v>
      </c>
      <c r="F5" s="256">
        <v>130</v>
      </c>
      <c r="G5" s="255">
        <f>F5*(E5/D5)</f>
        <v>25301703.699999999</v>
      </c>
      <c r="H5" s="267">
        <f>D5+F5</f>
        <v>580</v>
      </c>
      <c r="I5" s="268">
        <f>E5+G5</f>
        <v>112884524.2</v>
      </c>
    </row>
    <row r="6" spans="1:9" x14ac:dyDescent="0.25">
      <c r="A6" s="380"/>
      <c r="B6" s="386"/>
      <c r="C6" s="269">
        <v>29</v>
      </c>
      <c r="D6" s="254">
        <v>280</v>
      </c>
      <c r="E6" s="255">
        <v>35770162.399999999</v>
      </c>
      <c r="F6" s="256">
        <v>-65</v>
      </c>
      <c r="G6" s="255">
        <f>F6*(E6/D6)</f>
        <v>-8303787.7000000002</v>
      </c>
      <c r="H6" s="267">
        <f t="shared" ref="H6:H8" si="0">D6+F6</f>
        <v>215</v>
      </c>
      <c r="I6" s="268">
        <f t="shared" ref="I6:I8" si="1">E6+G6</f>
        <v>27466374.699999999</v>
      </c>
    </row>
    <row r="7" spans="1:9" x14ac:dyDescent="0.25">
      <c r="A7" s="380"/>
      <c r="B7" s="302" t="s">
        <v>311</v>
      </c>
      <c r="C7" s="269">
        <v>21</v>
      </c>
      <c r="D7" s="254">
        <v>285</v>
      </c>
      <c r="E7" s="255">
        <v>18334708.350000001</v>
      </c>
      <c r="F7" s="256">
        <v>10</v>
      </c>
      <c r="G7" s="255">
        <f>F7*(E7/D7)</f>
        <v>643323.1</v>
      </c>
      <c r="H7" s="267">
        <f t="shared" si="0"/>
        <v>295</v>
      </c>
      <c r="I7" s="268">
        <f t="shared" si="1"/>
        <v>18978031.449999999</v>
      </c>
    </row>
    <row r="8" spans="1:9" x14ac:dyDescent="0.25">
      <c r="A8" s="380"/>
      <c r="B8" s="303" t="s">
        <v>312</v>
      </c>
      <c r="C8" s="269">
        <v>12</v>
      </c>
      <c r="D8" s="254">
        <v>4</v>
      </c>
      <c r="E8" s="255">
        <v>575278.80000000005</v>
      </c>
      <c r="F8" s="256">
        <v>2</v>
      </c>
      <c r="G8" s="255">
        <v>287639.40000000002</v>
      </c>
      <c r="H8" s="267">
        <f t="shared" si="0"/>
        <v>6</v>
      </c>
      <c r="I8" s="268">
        <f t="shared" si="1"/>
        <v>862918.2</v>
      </c>
    </row>
    <row r="9" spans="1:9" ht="15" customHeight="1" x14ac:dyDescent="0.25">
      <c r="A9" s="315"/>
      <c r="B9" s="315"/>
      <c r="C9" s="316"/>
      <c r="D9" s="257">
        <f>D5+D6+D7+D8</f>
        <v>1019</v>
      </c>
      <c r="E9" s="327">
        <f t="shared" ref="E9:I9" si="2">E5+E6+E7+E8</f>
        <v>142262970.05000001</v>
      </c>
      <c r="F9" s="257">
        <f t="shared" si="2"/>
        <v>77</v>
      </c>
      <c r="G9" s="327">
        <f t="shared" si="2"/>
        <v>17928878.5</v>
      </c>
      <c r="H9" s="257">
        <f t="shared" si="2"/>
        <v>1096</v>
      </c>
      <c r="I9" s="327">
        <f t="shared" si="2"/>
        <v>160191848.55000001</v>
      </c>
    </row>
    <row r="10" spans="1:9" ht="15" customHeight="1" x14ac:dyDescent="0.25">
      <c r="A10" s="382" t="s">
        <v>316</v>
      </c>
      <c r="B10" s="303" t="s">
        <v>310</v>
      </c>
      <c r="C10" s="269">
        <v>38</v>
      </c>
      <c r="D10" s="254">
        <v>389</v>
      </c>
      <c r="E10" s="255">
        <v>33302169.41</v>
      </c>
      <c r="F10" s="256">
        <v>-20</v>
      </c>
      <c r="G10" s="255">
        <f>F10*(E10/D10)</f>
        <v>-1712193.8</v>
      </c>
      <c r="H10" s="267">
        <f>D10+F10</f>
        <v>369</v>
      </c>
      <c r="I10" s="268">
        <f>E10+G10</f>
        <v>31589975.609999999</v>
      </c>
    </row>
    <row r="11" spans="1:9" ht="15" customHeight="1" x14ac:dyDescent="0.25">
      <c r="A11" s="383"/>
      <c r="B11" s="304" t="s">
        <v>317</v>
      </c>
      <c r="C11" s="269">
        <v>14</v>
      </c>
      <c r="D11" s="254">
        <v>195</v>
      </c>
      <c r="E11" s="255">
        <v>43805837.399999999</v>
      </c>
      <c r="F11" s="256">
        <v>-10</v>
      </c>
      <c r="G11" s="255">
        <f>F11*(E11/D11)</f>
        <v>-2246453.2000000002</v>
      </c>
      <c r="H11" s="267">
        <f t="shared" ref="H11:H13" si="3">D11+F11</f>
        <v>185</v>
      </c>
      <c r="I11" s="268">
        <f t="shared" ref="I11:I13" si="4">E11+G11</f>
        <v>41559384.200000003</v>
      </c>
    </row>
    <row r="12" spans="1:9" ht="15" customHeight="1" x14ac:dyDescent="0.25">
      <c r="A12" s="383"/>
      <c r="B12" s="304" t="s">
        <v>318</v>
      </c>
      <c r="C12" s="270">
        <v>32</v>
      </c>
      <c r="D12" s="254">
        <v>5</v>
      </c>
      <c r="E12" s="255">
        <v>649602.85</v>
      </c>
      <c r="F12" s="256">
        <v>1</v>
      </c>
      <c r="G12" s="255">
        <f>F12*(E12/D12)</f>
        <v>129920.57</v>
      </c>
      <c r="H12" s="267">
        <f t="shared" si="3"/>
        <v>6</v>
      </c>
      <c r="I12" s="268">
        <f t="shared" si="4"/>
        <v>779523.42</v>
      </c>
    </row>
    <row r="13" spans="1:9" ht="21.75" customHeight="1" x14ac:dyDescent="0.25">
      <c r="A13" s="383"/>
      <c r="B13" s="305" t="s">
        <v>315</v>
      </c>
      <c r="C13" s="269">
        <v>1</v>
      </c>
      <c r="D13" s="254">
        <v>42</v>
      </c>
      <c r="E13" s="255">
        <v>6300171.3600000003</v>
      </c>
      <c r="F13" s="256">
        <v>5</v>
      </c>
      <c r="G13" s="255">
        <f>F13*(E13/D13)</f>
        <v>750020.4</v>
      </c>
      <c r="H13" s="267">
        <f t="shared" si="3"/>
        <v>47</v>
      </c>
      <c r="I13" s="268">
        <f t="shared" si="4"/>
        <v>7050191.7599999998</v>
      </c>
    </row>
    <row r="14" spans="1:9" ht="15.75" customHeight="1" x14ac:dyDescent="0.25">
      <c r="A14" s="372"/>
      <c r="B14" s="372"/>
      <c r="C14" s="373"/>
      <c r="D14" s="257">
        <f>D10+D11+D12+D13</f>
        <v>631</v>
      </c>
      <c r="E14" s="327">
        <f t="shared" ref="E14:I14" si="5">E10+E11+E12+E13</f>
        <v>84057781.019999996</v>
      </c>
      <c r="F14" s="257">
        <f t="shared" si="5"/>
        <v>-24</v>
      </c>
      <c r="G14" s="327">
        <f t="shared" si="5"/>
        <v>-3078706.03</v>
      </c>
      <c r="H14" s="257">
        <f t="shared" si="5"/>
        <v>607</v>
      </c>
      <c r="I14" s="327">
        <f t="shared" si="5"/>
        <v>80979074.989999995</v>
      </c>
    </row>
    <row r="15" spans="1:9" ht="15" customHeight="1" x14ac:dyDescent="0.25">
      <c r="A15" s="374" t="s">
        <v>319</v>
      </c>
      <c r="B15" s="377" t="s">
        <v>320</v>
      </c>
      <c r="C15" s="270">
        <v>23</v>
      </c>
      <c r="D15" s="254">
        <v>8</v>
      </c>
      <c r="E15" s="255">
        <v>592841.92000000004</v>
      </c>
      <c r="F15" s="256">
        <v>-3</v>
      </c>
      <c r="G15" s="255">
        <f>F15*(E15/D15)</f>
        <v>-222315.72</v>
      </c>
      <c r="H15" s="267">
        <f>D15+F15</f>
        <v>5</v>
      </c>
      <c r="I15" s="268">
        <f>E15+G15</f>
        <v>370526.2</v>
      </c>
    </row>
    <row r="16" spans="1:9" x14ac:dyDescent="0.25">
      <c r="A16" s="375"/>
      <c r="B16" s="378"/>
      <c r="C16" s="270">
        <v>25</v>
      </c>
      <c r="D16" s="254">
        <v>10</v>
      </c>
      <c r="E16" s="255">
        <v>885818.3</v>
      </c>
      <c r="F16" s="256">
        <v>-5</v>
      </c>
      <c r="G16" s="255">
        <f>F16*(E16/D16)</f>
        <v>-442909.15</v>
      </c>
      <c r="H16" s="267">
        <f t="shared" ref="H16:H18" si="6">D16+F16</f>
        <v>5</v>
      </c>
      <c r="I16" s="268">
        <f t="shared" ref="I16:I18" si="7">E16+G16</f>
        <v>442909.15</v>
      </c>
    </row>
    <row r="17" spans="1:9" x14ac:dyDescent="0.25">
      <c r="A17" s="375"/>
      <c r="B17" s="379"/>
      <c r="C17" s="275">
        <v>24</v>
      </c>
      <c r="D17" s="276">
        <v>0</v>
      </c>
      <c r="E17" s="277">
        <v>0</v>
      </c>
      <c r="F17" s="260">
        <v>4</v>
      </c>
      <c r="G17" s="277">
        <v>620168.76</v>
      </c>
      <c r="H17" s="267">
        <f t="shared" si="6"/>
        <v>4</v>
      </c>
      <c r="I17" s="268">
        <f t="shared" si="7"/>
        <v>620168.76</v>
      </c>
    </row>
    <row r="18" spans="1:9" x14ac:dyDescent="0.25">
      <c r="A18" s="376"/>
      <c r="B18" s="305" t="s">
        <v>321</v>
      </c>
      <c r="C18" s="272">
        <v>41</v>
      </c>
      <c r="D18" s="276">
        <v>0</v>
      </c>
      <c r="E18" s="277">
        <v>0</v>
      </c>
      <c r="F18" s="260">
        <v>10</v>
      </c>
      <c r="G18" s="277">
        <v>1687426.8</v>
      </c>
      <c r="H18" s="267">
        <f t="shared" si="6"/>
        <v>10</v>
      </c>
      <c r="I18" s="268">
        <f t="shared" si="7"/>
        <v>1687426.8</v>
      </c>
    </row>
    <row r="19" spans="1:9" ht="16.5" customHeight="1" x14ac:dyDescent="0.25">
      <c r="A19" s="372"/>
      <c r="B19" s="372"/>
      <c r="C19" s="373"/>
      <c r="D19" s="317">
        <f>D15+D16+D17+D18</f>
        <v>18</v>
      </c>
      <c r="E19" s="258">
        <f t="shared" ref="E19:I19" si="8">E15+E16+E17+E18</f>
        <v>1478660.22</v>
      </c>
      <c r="F19" s="317">
        <f t="shared" si="8"/>
        <v>6</v>
      </c>
      <c r="G19" s="258">
        <f t="shared" si="8"/>
        <v>1642370.69</v>
      </c>
      <c r="H19" s="317">
        <f t="shared" si="8"/>
        <v>24</v>
      </c>
      <c r="I19" s="258">
        <f t="shared" si="8"/>
        <v>3121030.91</v>
      </c>
    </row>
    <row r="20" spans="1:9" ht="15" customHeight="1" x14ac:dyDescent="0.25">
      <c r="A20" s="380" t="s">
        <v>322</v>
      </c>
      <c r="B20" s="381" t="s">
        <v>311</v>
      </c>
      <c r="C20" s="270">
        <v>21</v>
      </c>
      <c r="D20" s="259">
        <v>1150</v>
      </c>
      <c r="E20" s="255">
        <v>73982156.5</v>
      </c>
      <c r="F20" s="256">
        <v>40</v>
      </c>
      <c r="G20" s="255">
        <f>F20*(E20/D20)</f>
        <v>2573292.4</v>
      </c>
      <c r="H20" s="267">
        <f>D20+F20</f>
        <v>1190</v>
      </c>
      <c r="I20" s="268">
        <f>E20+G20</f>
        <v>76555448.900000006</v>
      </c>
    </row>
    <row r="21" spans="1:9" ht="33" customHeight="1" x14ac:dyDescent="0.25">
      <c r="A21" s="380"/>
      <c r="B21" s="381"/>
      <c r="C21" s="271">
        <v>22</v>
      </c>
      <c r="D21" s="254">
        <v>14</v>
      </c>
      <c r="E21" s="255">
        <v>1106157.08</v>
      </c>
      <c r="F21" s="256">
        <v>1</v>
      </c>
      <c r="G21" s="255">
        <f>F21*(E21/D21)</f>
        <v>79011.22</v>
      </c>
      <c r="H21" s="267">
        <f t="shared" ref="H21" si="9">D21+F21</f>
        <v>15</v>
      </c>
      <c r="I21" s="268">
        <f t="shared" ref="I21" si="10">E21+G21</f>
        <v>1185168.3</v>
      </c>
    </row>
    <row r="22" spans="1:9" ht="15.75" customHeight="1" x14ac:dyDescent="0.25">
      <c r="A22" s="372"/>
      <c r="B22" s="372"/>
      <c r="C22" s="373"/>
      <c r="D22" s="318">
        <f>D20+D21</f>
        <v>1164</v>
      </c>
      <c r="E22" s="258">
        <f t="shared" ref="E22:I22" si="11">E20+E21</f>
        <v>75088313.579999998</v>
      </c>
      <c r="F22" s="318">
        <f t="shared" si="11"/>
        <v>41</v>
      </c>
      <c r="G22" s="258">
        <f t="shared" si="11"/>
        <v>2652303.62</v>
      </c>
      <c r="H22" s="318">
        <f t="shared" si="11"/>
        <v>1205</v>
      </c>
      <c r="I22" s="258">
        <f t="shared" si="11"/>
        <v>77740617.200000003</v>
      </c>
    </row>
    <row r="23" spans="1:9" ht="31.5" customHeight="1" x14ac:dyDescent="0.25">
      <c r="A23" s="278" t="s">
        <v>402</v>
      </c>
      <c r="B23" s="302" t="s">
        <v>313</v>
      </c>
      <c r="C23" s="323">
        <v>16</v>
      </c>
      <c r="D23" s="261">
        <v>70</v>
      </c>
      <c r="E23" s="324">
        <v>8055849.9000000004</v>
      </c>
      <c r="F23" s="263">
        <v>1</v>
      </c>
      <c r="G23" s="324">
        <f>F23*(E23/D23)</f>
        <v>115083.57</v>
      </c>
      <c r="H23" s="325">
        <f t="shared" ref="H23" si="12">D23+F23</f>
        <v>71</v>
      </c>
      <c r="I23" s="326">
        <f t="shared" ref="I23" si="13">E23+G23</f>
        <v>8170933.4699999997</v>
      </c>
    </row>
    <row r="24" spans="1:9" ht="17.25" customHeight="1" x14ac:dyDescent="0.25">
      <c r="A24" s="372"/>
      <c r="B24" s="372"/>
      <c r="C24" s="373"/>
      <c r="D24" s="317">
        <f>D23</f>
        <v>70</v>
      </c>
      <c r="E24" s="258">
        <f t="shared" ref="E24:I24" si="14">E23</f>
        <v>8055849.9000000004</v>
      </c>
      <c r="F24" s="317">
        <f t="shared" si="14"/>
        <v>1</v>
      </c>
      <c r="G24" s="258">
        <f t="shared" si="14"/>
        <v>115083.57</v>
      </c>
      <c r="H24" s="317">
        <f t="shared" si="14"/>
        <v>71</v>
      </c>
      <c r="I24" s="258">
        <f t="shared" si="14"/>
        <v>8170933.4699999997</v>
      </c>
    </row>
    <row r="25" spans="1:9" ht="15" customHeight="1" x14ac:dyDescent="0.25">
      <c r="A25" s="370" t="s">
        <v>323</v>
      </c>
      <c r="B25" s="371" t="s">
        <v>317</v>
      </c>
      <c r="C25" s="269">
        <v>14</v>
      </c>
      <c r="D25" s="254">
        <v>275</v>
      </c>
      <c r="E25" s="255">
        <v>61777463</v>
      </c>
      <c r="F25" s="256">
        <v>-67</v>
      </c>
      <c r="G25" s="255">
        <f>F25*(E25/D25)</f>
        <v>-15051236.439999999</v>
      </c>
      <c r="H25" s="267">
        <f>D25+F25</f>
        <v>208</v>
      </c>
      <c r="I25" s="268">
        <f>E25+G25</f>
        <v>46726226.560000002</v>
      </c>
    </row>
    <row r="26" spans="1:9" ht="21" customHeight="1" x14ac:dyDescent="0.25">
      <c r="A26" s="370"/>
      <c r="B26" s="371"/>
      <c r="C26" s="269">
        <v>15</v>
      </c>
      <c r="D26" s="254">
        <v>91</v>
      </c>
      <c r="E26" s="255">
        <v>29953695.59</v>
      </c>
      <c r="F26" s="256">
        <v>-11</v>
      </c>
      <c r="G26" s="255">
        <f>F26*(E26/D26)</f>
        <v>-3620776.39</v>
      </c>
      <c r="H26" s="267">
        <f t="shared" ref="H26" si="15">D26+F26</f>
        <v>80</v>
      </c>
      <c r="I26" s="268">
        <f t="shared" ref="I26" si="16">E26+G26</f>
        <v>26332919.199999999</v>
      </c>
    </row>
    <row r="27" spans="1:9" ht="16.5" customHeight="1" x14ac:dyDescent="0.25">
      <c r="A27" s="372"/>
      <c r="B27" s="372"/>
      <c r="C27" s="373"/>
      <c r="D27" s="317">
        <f>D25+D26</f>
        <v>366</v>
      </c>
      <c r="E27" s="258">
        <f t="shared" ref="E27:I27" si="17">E25+E26</f>
        <v>91731158.590000004</v>
      </c>
      <c r="F27" s="317">
        <f t="shared" si="17"/>
        <v>-78</v>
      </c>
      <c r="G27" s="258">
        <f t="shared" si="17"/>
        <v>-18672012.829999998</v>
      </c>
      <c r="H27" s="317">
        <f t="shared" si="17"/>
        <v>288</v>
      </c>
      <c r="I27" s="258">
        <f t="shared" si="17"/>
        <v>73059145.760000005</v>
      </c>
    </row>
    <row r="28" spans="1:9" ht="30" customHeight="1" x14ac:dyDescent="0.25">
      <c r="A28" s="380" t="s">
        <v>324</v>
      </c>
      <c r="B28" s="381" t="s">
        <v>315</v>
      </c>
      <c r="C28" s="270">
        <v>1</v>
      </c>
      <c r="D28" s="254">
        <v>20</v>
      </c>
      <c r="E28" s="255">
        <v>3000081.6</v>
      </c>
      <c r="F28" s="256">
        <v>-4</v>
      </c>
      <c r="G28" s="255">
        <f>F28*(E28/D28)</f>
        <v>-600016.31999999995</v>
      </c>
      <c r="H28" s="267">
        <f>D28+F28</f>
        <v>16</v>
      </c>
      <c r="I28" s="268">
        <f>E28+G28</f>
        <v>2400065.2799999998</v>
      </c>
    </row>
    <row r="29" spans="1:9" ht="33" customHeight="1" x14ac:dyDescent="0.25">
      <c r="A29" s="380"/>
      <c r="B29" s="381"/>
      <c r="C29" s="270">
        <v>2</v>
      </c>
      <c r="D29" s="254">
        <v>5</v>
      </c>
      <c r="E29" s="255">
        <v>811658.65</v>
      </c>
      <c r="F29" s="256">
        <v>-2</v>
      </c>
      <c r="G29" s="255">
        <f>F29*(E29/D29)</f>
        <v>-324663.46000000002</v>
      </c>
      <c r="H29" s="267">
        <f t="shared" ref="H29" si="18">D29+F29</f>
        <v>3</v>
      </c>
      <c r="I29" s="268">
        <f t="shared" ref="I29" si="19">E29+G29</f>
        <v>486995.19</v>
      </c>
    </row>
    <row r="30" spans="1:9" ht="15.75" customHeight="1" x14ac:dyDescent="0.25">
      <c r="A30" s="372"/>
      <c r="B30" s="372"/>
      <c r="C30" s="373"/>
      <c r="D30" s="317">
        <f>D28+D29</f>
        <v>25</v>
      </c>
      <c r="E30" s="258">
        <f t="shared" ref="E30:I30" si="20">E28+E29</f>
        <v>3811740.25</v>
      </c>
      <c r="F30" s="317">
        <f t="shared" si="20"/>
        <v>-6</v>
      </c>
      <c r="G30" s="258">
        <f t="shared" si="20"/>
        <v>-924679.78</v>
      </c>
      <c r="H30" s="317">
        <f t="shared" si="20"/>
        <v>19</v>
      </c>
      <c r="I30" s="258">
        <f t="shared" si="20"/>
        <v>2887060.47</v>
      </c>
    </row>
    <row r="31" spans="1:9" ht="37.5" customHeight="1" x14ac:dyDescent="0.25">
      <c r="A31" s="279" t="s">
        <v>326</v>
      </c>
      <c r="B31" s="306" t="s">
        <v>317</v>
      </c>
      <c r="C31" s="270">
        <v>14</v>
      </c>
      <c r="D31" s="254">
        <v>47</v>
      </c>
      <c r="E31" s="255">
        <v>10558330.039999999</v>
      </c>
      <c r="F31" s="256">
        <v>-5</v>
      </c>
      <c r="G31" s="255">
        <f>F31*(E31/D31)</f>
        <v>-1123226.6000000001</v>
      </c>
      <c r="H31" s="267">
        <f t="shared" ref="H31" si="21">D31+F31</f>
        <v>42</v>
      </c>
      <c r="I31" s="268">
        <f t="shared" ref="I31" si="22">E31+G31</f>
        <v>9435103.4399999995</v>
      </c>
    </row>
    <row r="32" spans="1:9" ht="15" customHeight="1" x14ac:dyDescent="0.25">
      <c r="A32" s="372"/>
      <c r="B32" s="372"/>
      <c r="C32" s="373"/>
      <c r="D32" s="317">
        <f>D31</f>
        <v>47</v>
      </c>
      <c r="E32" s="258">
        <f t="shared" ref="E32:I32" si="23">E31</f>
        <v>10558330.039999999</v>
      </c>
      <c r="F32" s="317">
        <f t="shared" si="23"/>
        <v>-5</v>
      </c>
      <c r="G32" s="258">
        <f t="shared" si="23"/>
        <v>-1123226.6000000001</v>
      </c>
      <c r="H32" s="317">
        <f t="shared" si="23"/>
        <v>42</v>
      </c>
      <c r="I32" s="258">
        <f t="shared" si="23"/>
        <v>9435103.4399999995</v>
      </c>
    </row>
    <row r="33" spans="1:9" ht="16.5" customHeight="1" x14ac:dyDescent="0.25">
      <c r="A33" s="382" t="s">
        <v>325</v>
      </c>
      <c r="B33" s="308" t="s">
        <v>315</v>
      </c>
      <c r="C33" s="270">
        <v>1</v>
      </c>
      <c r="D33" s="261">
        <v>3</v>
      </c>
      <c r="E33" s="262">
        <v>450012.24</v>
      </c>
      <c r="F33" s="263">
        <v>-1</v>
      </c>
      <c r="G33" s="262">
        <f>F33*(E33/D33)</f>
        <v>-150004.07999999999</v>
      </c>
      <c r="H33" s="267">
        <f t="shared" ref="H33" si="24">D33+F33</f>
        <v>2</v>
      </c>
      <c r="I33" s="268">
        <f t="shared" ref="I33" si="25">E33+G33</f>
        <v>300008.15999999997</v>
      </c>
    </row>
    <row r="34" spans="1:9" x14ac:dyDescent="0.25">
      <c r="A34" s="383"/>
      <c r="B34" s="306" t="s">
        <v>313</v>
      </c>
      <c r="C34" s="270">
        <v>16</v>
      </c>
      <c r="D34" s="261">
        <v>30</v>
      </c>
      <c r="E34" s="262">
        <v>3452507.1</v>
      </c>
      <c r="F34" s="263">
        <v>-5</v>
      </c>
      <c r="G34" s="262">
        <f>F34*(E34/D34)</f>
        <v>-575417.85</v>
      </c>
      <c r="H34" s="267">
        <f t="shared" ref="H34:H36" si="26">D34+F34</f>
        <v>25</v>
      </c>
      <c r="I34" s="268">
        <f t="shared" ref="I34:I36" si="27">E34+G34</f>
        <v>2877089.25</v>
      </c>
    </row>
    <row r="35" spans="1:9" x14ac:dyDescent="0.25">
      <c r="A35" s="383"/>
      <c r="B35" s="309" t="s">
        <v>318</v>
      </c>
      <c r="C35" s="272">
        <v>33</v>
      </c>
      <c r="D35" s="261">
        <v>2</v>
      </c>
      <c r="E35" s="262">
        <v>454729.08</v>
      </c>
      <c r="F35" s="263">
        <v>-1</v>
      </c>
      <c r="G35" s="262">
        <f>F35*(E35/D35)</f>
        <v>-227364.54</v>
      </c>
      <c r="H35" s="267">
        <f t="shared" si="26"/>
        <v>1</v>
      </c>
      <c r="I35" s="268">
        <f t="shared" si="27"/>
        <v>227364.54</v>
      </c>
    </row>
    <row r="36" spans="1:9" x14ac:dyDescent="0.25">
      <c r="A36" s="384"/>
      <c r="B36" s="310" t="s">
        <v>314</v>
      </c>
      <c r="C36" s="273">
        <v>36</v>
      </c>
      <c r="D36" s="261">
        <v>36</v>
      </c>
      <c r="E36" s="262">
        <v>4756706.6399999997</v>
      </c>
      <c r="F36" s="263">
        <v>7</v>
      </c>
      <c r="G36" s="262">
        <f>F36*(E36/D36)</f>
        <v>924915.18</v>
      </c>
      <c r="H36" s="267">
        <f t="shared" si="26"/>
        <v>43</v>
      </c>
      <c r="I36" s="268">
        <f t="shared" si="27"/>
        <v>5681621.8200000003</v>
      </c>
    </row>
    <row r="37" spans="1:9" ht="17.25" customHeight="1" x14ac:dyDescent="0.25">
      <c r="A37" s="315"/>
      <c r="B37" s="315"/>
      <c r="C37" s="316"/>
      <c r="D37" s="317">
        <f>D33+D34+D35+D36</f>
        <v>71</v>
      </c>
      <c r="E37" s="258">
        <f t="shared" ref="E37:I37" si="28">E33+E34+E35+E36</f>
        <v>9113955.0600000005</v>
      </c>
      <c r="F37" s="317">
        <f t="shared" si="28"/>
        <v>0</v>
      </c>
      <c r="G37" s="258">
        <f t="shared" si="28"/>
        <v>-27871.29</v>
      </c>
      <c r="H37" s="317">
        <f t="shared" si="28"/>
        <v>71</v>
      </c>
      <c r="I37" s="258">
        <f t="shared" si="28"/>
        <v>9086083.7699999996</v>
      </c>
    </row>
    <row r="38" spans="1:9" ht="18.75" x14ac:dyDescent="0.3">
      <c r="A38" s="321" t="s">
        <v>401</v>
      </c>
      <c r="B38" s="319"/>
      <c r="C38" s="320"/>
      <c r="D38" s="322">
        <f>D9+D14+D19+D22+D24+D27+D30+D32+D37</f>
        <v>3411</v>
      </c>
      <c r="E38" s="328">
        <f t="shared" ref="E38:I38" si="29">E9+E14+E19+E22+E24+E27+E30+E32+E37</f>
        <v>426158758.70999998</v>
      </c>
      <c r="F38" s="322">
        <f t="shared" si="29"/>
        <v>12</v>
      </c>
      <c r="G38" s="328">
        <f t="shared" si="29"/>
        <v>-1487860.15</v>
      </c>
      <c r="H38" s="322">
        <f t="shared" si="29"/>
        <v>3423</v>
      </c>
      <c r="I38" s="328">
        <f t="shared" si="29"/>
        <v>424670898.56</v>
      </c>
    </row>
  </sheetData>
  <mergeCells count="28">
    <mergeCell ref="H3:I3"/>
    <mergeCell ref="F3:G3"/>
    <mergeCell ref="G1:I1"/>
    <mergeCell ref="A2:I2"/>
    <mergeCell ref="C1:E1"/>
    <mergeCell ref="A3:A4"/>
    <mergeCell ref="B3:B4"/>
    <mergeCell ref="C3:C4"/>
    <mergeCell ref="A14:C14"/>
    <mergeCell ref="A10:A13"/>
    <mergeCell ref="A5:A8"/>
    <mergeCell ref="D3:E3"/>
    <mergeCell ref="B5:B6"/>
    <mergeCell ref="A32:C32"/>
    <mergeCell ref="A33:A36"/>
    <mergeCell ref="A27:C27"/>
    <mergeCell ref="A28:A29"/>
    <mergeCell ref="B28:B29"/>
    <mergeCell ref="A30:C30"/>
    <mergeCell ref="A25:A26"/>
    <mergeCell ref="B25:B26"/>
    <mergeCell ref="A24:C24"/>
    <mergeCell ref="A22:C22"/>
    <mergeCell ref="A15:A18"/>
    <mergeCell ref="B15:B17"/>
    <mergeCell ref="A19:C19"/>
    <mergeCell ref="A20:A21"/>
    <mergeCell ref="B20:B21"/>
  </mergeCells>
  <pageMargins left="0.59055118110236227" right="0" top="0" bottom="0" header="0.31496062992125984" footer="0.31496062992125984"/>
  <pageSetup paperSize="9" scale="81" fitToHeight="0" orientation="landscape" r:id="rId1"/>
  <rowBreaks count="1" manualBreakCount="1">
    <brk id="30" max="8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3"/>
  <sheetViews>
    <sheetView view="pageBreakPreview" zoomScale="95" zoomScaleNormal="100" zoomScaleSheetLayoutView="95" workbookViewId="0">
      <pane ySplit="4" topLeftCell="A89" activePane="bottomLeft" state="frozen"/>
      <selection pane="bottomLeft" activeCell="C1" sqref="C1"/>
    </sheetView>
  </sheetViews>
  <sheetFormatPr defaultRowHeight="11.25" x14ac:dyDescent="0.2"/>
  <cols>
    <col min="1" max="1" width="55.6640625" customWidth="1"/>
    <col min="2" max="2" width="22.6640625" customWidth="1"/>
    <col min="3" max="3" width="39" customWidth="1"/>
  </cols>
  <sheetData>
    <row r="1" spans="1:8" ht="38.25" x14ac:dyDescent="0.25">
      <c r="A1" s="24"/>
      <c r="B1" s="196"/>
      <c r="C1" s="190" t="s">
        <v>407</v>
      </c>
    </row>
    <row r="2" spans="1:8" ht="77.25" customHeight="1" x14ac:dyDescent="0.2">
      <c r="A2" s="404" t="s">
        <v>399</v>
      </c>
      <c r="B2" s="404"/>
      <c r="C2" s="404"/>
      <c r="D2" s="314"/>
      <c r="E2" s="314"/>
      <c r="F2" s="314"/>
      <c r="G2" s="314"/>
      <c r="H2" s="314"/>
    </row>
    <row r="3" spans="1:8" ht="24.75" customHeight="1" x14ac:dyDescent="0.2">
      <c r="A3" s="343" t="s">
        <v>301</v>
      </c>
      <c r="B3" s="345" t="s">
        <v>95</v>
      </c>
      <c r="C3" s="346"/>
    </row>
    <row r="4" spans="1:8" ht="18.75" customHeight="1" x14ac:dyDescent="0.2">
      <c r="A4" s="344"/>
      <c r="B4" s="191" t="s">
        <v>96</v>
      </c>
      <c r="C4" s="191" t="s">
        <v>97</v>
      </c>
    </row>
    <row r="5" spans="1:8" ht="18.75" customHeight="1" x14ac:dyDescent="0.2">
      <c r="A5" s="401" t="s">
        <v>290</v>
      </c>
      <c r="B5" s="402"/>
      <c r="C5" s="403"/>
    </row>
    <row r="6" spans="1:8" ht="19.5" customHeight="1" x14ac:dyDescent="0.2">
      <c r="A6" s="238" t="s">
        <v>302</v>
      </c>
      <c r="B6" s="239">
        <f>B7+B13+B19</f>
        <v>2574</v>
      </c>
      <c r="C6" s="240">
        <f>C7+C13+C19</f>
        <v>9176240</v>
      </c>
    </row>
    <row r="7" spans="1:8" ht="15.75" x14ac:dyDescent="0.25">
      <c r="A7" s="185" t="s">
        <v>104</v>
      </c>
      <c r="B7" s="210">
        <f>SUM(B8:B12)</f>
        <v>910</v>
      </c>
      <c r="C7" s="212">
        <f>SUM(C8:C12)</f>
        <v>3310552</v>
      </c>
    </row>
    <row r="8" spans="1:8" ht="15.75" x14ac:dyDescent="0.25">
      <c r="A8" s="186" t="s">
        <v>265</v>
      </c>
      <c r="B8" s="211">
        <v>217</v>
      </c>
      <c r="C8" s="213">
        <v>788303</v>
      </c>
    </row>
    <row r="9" spans="1:8" ht="15.75" x14ac:dyDescent="0.25">
      <c r="A9" s="186" t="s">
        <v>108</v>
      </c>
      <c r="B9" s="211">
        <v>113</v>
      </c>
      <c r="C9" s="213">
        <v>406135</v>
      </c>
    </row>
    <row r="10" spans="1:8" ht="15.75" x14ac:dyDescent="0.25">
      <c r="A10" s="186" t="s">
        <v>55</v>
      </c>
      <c r="B10" s="211">
        <v>67</v>
      </c>
      <c r="C10" s="213">
        <v>245420</v>
      </c>
    </row>
    <row r="11" spans="1:8" ht="15.75" x14ac:dyDescent="0.25">
      <c r="A11" s="186" t="s">
        <v>53</v>
      </c>
      <c r="B11" s="211">
        <v>178</v>
      </c>
      <c r="C11" s="213">
        <v>655903</v>
      </c>
    </row>
    <row r="12" spans="1:8" ht="15.75" x14ac:dyDescent="0.25">
      <c r="A12" s="186" t="s">
        <v>109</v>
      </c>
      <c r="B12" s="211">
        <v>335</v>
      </c>
      <c r="C12" s="213">
        <v>1214791</v>
      </c>
    </row>
    <row r="13" spans="1:8" ht="15.75" x14ac:dyDescent="0.25">
      <c r="A13" s="185" t="s">
        <v>105</v>
      </c>
      <c r="B13" s="210">
        <f>SUM(B14:B18)</f>
        <v>886</v>
      </c>
      <c r="C13" s="212">
        <f>SUM(C14:C18)</f>
        <v>3164005</v>
      </c>
    </row>
    <row r="14" spans="1:8" ht="15.75" x14ac:dyDescent="0.25">
      <c r="A14" s="186" t="s">
        <v>265</v>
      </c>
      <c r="B14" s="211">
        <v>185</v>
      </c>
      <c r="C14" s="213">
        <v>652434</v>
      </c>
    </row>
    <row r="15" spans="1:8" ht="15.75" x14ac:dyDescent="0.25">
      <c r="A15" s="186" t="s">
        <v>108</v>
      </c>
      <c r="B15" s="211">
        <v>118</v>
      </c>
      <c r="C15" s="213">
        <v>426036</v>
      </c>
    </row>
    <row r="16" spans="1:8" ht="15.75" x14ac:dyDescent="0.25">
      <c r="A16" s="186" t="s">
        <v>55</v>
      </c>
      <c r="B16" s="211">
        <v>93</v>
      </c>
      <c r="C16" s="213">
        <v>335481</v>
      </c>
    </row>
    <row r="17" spans="1:3" ht="15.75" x14ac:dyDescent="0.25">
      <c r="A17" s="186" t="s">
        <v>53</v>
      </c>
      <c r="B17" s="211">
        <v>175</v>
      </c>
      <c r="C17" s="213">
        <v>631653</v>
      </c>
    </row>
    <row r="18" spans="1:3" ht="15.75" x14ac:dyDescent="0.25">
      <c r="A18" s="186" t="s">
        <v>109</v>
      </c>
      <c r="B18" s="211">
        <v>315</v>
      </c>
      <c r="C18" s="213">
        <v>1118401</v>
      </c>
    </row>
    <row r="19" spans="1:3" ht="15.75" x14ac:dyDescent="0.25">
      <c r="A19" s="185" t="s">
        <v>106</v>
      </c>
      <c r="B19" s="210">
        <f>SUM(B20:B24)</f>
        <v>778</v>
      </c>
      <c r="C19" s="212">
        <f>SUM(C20:C24)</f>
        <v>2701683</v>
      </c>
    </row>
    <row r="20" spans="1:3" ht="15.75" x14ac:dyDescent="0.25">
      <c r="A20" s="186" t="s">
        <v>265</v>
      </c>
      <c r="B20" s="211">
        <v>165</v>
      </c>
      <c r="C20" s="213">
        <v>567233</v>
      </c>
    </row>
    <row r="21" spans="1:3" ht="15.75" x14ac:dyDescent="0.25">
      <c r="A21" s="186" t="s">
        <v>108</v>
      </c>
      <c r="B21" s="211">
        <v>86</v>
      </c>
      <c r="C21" s="213">
        <v>297548</v>
      </c>
    </row>
    <row r="22" spans="1:3" ht="15.75" x14ac:dyDescent="0.25">
      <c r="A22" s="186" t="s">
        <v>55</v>
      </c>
      <c r="B22" s="211">
        <v>74</v>
      </c>
      <c r="C22" s="213">
        <v>264331</v>
      </c>
    </row>
    <row r="23" spans="1:3" ht="15.75" x14ac:dyDescent="0.25">
      <c r="A23" s="186" t="s">
        <v>53</v>
      </c>
      <c r="B23" s="211">
        <v>184</v>
      </c>
      <c r="C23" s="213">
        <v>642859</v>
      </c>
    </row>
    <row r="24" spans="1:3" ht="15.75" x14ac:dyDescent="0.25">
      <c r="A24" s="186" t="s">
        <v>109</v>
      </c>
      <c r="B24" s="211">
        <v>269</v>
      </c>
      <c r="C24" s="213">
        <v>929712</v>
      </c>
    </row>
    <row r="25" spans="1:3" ht="15.75" x14ac:dyDescent="0.25">
      <c r="A25" s="185" t="s">
        <v>107</v>
      </c>
      <c r="B25" s="210">
        <v>0</v>
      </c>
      <c r="C25" s="212">
        <v>0</v>
      </c>
    </row>
    <row r="26" spans="1:3" ht="21.75" customHeight="1" x14ac:dyDescent="0.2">
      <c r="A26" s="241" t="s">
        <v>305</v>
      </c>
      <c r="B26" s="239">
        <f>B27+B28+B34</f>
        <v>304</v>
      </c>
      <c r="C26" s="240">
        <f>C27+C28+C34</f>
        <v>36524278</v>
      </c>
    </row>
    <row r="27" spans="1:3" ht="15.75" x14ac:dyDescent="0.25">
      <c r="A27" s="185" t="s">
        <v>104</v>
      </c>
      <c r="B27" s="210">
        <v>31</v>
      </c>
      <c r="C27" s="212">
        <v>3607889</v>
      </c>
    </row>
    <row r="28" spans="1:3" ht="15.75" x14ac:dyDescent="0.25">
      <c r="A28" s="185" t="s">
        <v>105</v>
      </c>
      <c r="B28" s="210">
        <f>SUM(B29:B33)</f>
        <v>142</v>
      </c>
      <c r="C28" s="212">
        <f>SUM(C29:C33)</f>
        <v>17086388</v>
      </c>
    </row>
    <row r="29" spans="1:3" ht="15.75" x14ac:dyDescent="0.25">
      <c r="A29" s="186" t="s">
        <v>265</v>
      </c>
      <c r="B29" s="211">
        <v>17</v>
      </c>
      <c r="C29" s="213">
        <v>2074604</v>
      </c>
    </row>
    <row r="30" spans="1:3" ht="15.75" x14ac:dyDescent="0.25">
      <c r="A30" s="186" t="s">
        <v>108</v>
      </c>
      <c r="B30" s="211">
        <v>19</v>
      </c>
      <c r="C30" s="213">
        <v>2277911</v>
      </c>
    </row>
    <row r="31" spans="1:3" ht="15.75" x14ac:dyDescent="0.25">
      <c r="A31" s="186" t="s">
        <v>55</v>
      </c>
      <c r="B31" s="211">
        <v>4</v>
      </c>
      <c r="C31" s="213">
        <v>493425</v>
      </c>
    </row>
    <row r="32" spans="1:3" ht="15.75" x14ac:dyDescent="0.25">
      <c r="A32" s="186" t="s">
        <v>53</v>
      </c>
      <c r="B32" s="211">
        <v>32</v>
      </c>
      <c r="C32" s="213">
        <v>3767165</v>
      </c>
    </row>
    <row r="33" spans="1:3" ht="15.75" x14ac:dyDescent="0.25">
      <c r="A33" s="186" t="s">
        <v>109</v>
      </c>
      <c r="B33" s="211">
        <v>70</v>
      </c>
      <c r="C33" s="213">
        <v>8473283</v>
      </c>
    </row>
    <row r="34" spans="1:3" ht="15.75" x14ac:dyDescent="0.25">
      <c r="A34" s="185" t="s">
        <v>106</v>
      </c>
      <c r="B34" s="210">
        <f>SUM(B35:B39)</f>
        <v>131</v>
      </c>
      <c r="C34" s="212">
        <f>SUM(C35:C39)</f>
        <v>15830001</v>
      </c>
    </row>
    <row r="35" spans="1:3" ht="15.75" x14ac:dyDescent="0.25">
      <c r="A35" s="186" t="s">
        <v>265</v>
      </c>
      <c r="B35" s="211">
        <v>28</v>
      </c>
      <c r="C35" s="213">
        <v>3335481</v>
      </c>
    </row>
    <row r="36" spans="1:3" ht="15.75" x14ac:dyDescent="0.25">
      <c r="A36" s="186" t="s">
        <v>108</v>
      </c>
      <c r="B36" s="211">
        <v>17</v>
      </c>
      <c r="C36" s="213">
        <v>2060884</v>
      </c>
    </row>
    <row r="37" spans="1:3" ht="15.75" x14ac:dyDescent="0.25">
      <c r="A37" s="186" t="s">
        <v>55</v>
      </c>
      <c r="B37" s="211">
        <v>10</v>
      </c>
      <c r="C37" s="213">
        <v>1233562</v>
      </c>
    </row>
    <row r="38" spans="1:3" ht="15.75" x14ac:dyDescent="0.25">
      <c r="A38" s="186" t="s">
        <v>53</v>
      </c>
      <c r="B38" s="211">
        <v>25</v>
      </c>
      <c r="C38" s="213">
        <v>3017798</v>
      </c>
    </row>
    <row r="39" spans="1:3" ht="15.75" x14ac:dyDescent="0.25">
      <c r="A39" s="186" t="s">
        <v>109</v>
      </c>
      <c r="B39" s="211">
        <v>51</v>
      </c>
      <c r="C39" s="213">
        <v>6182276</v>
      </c>
    </row>
    <row r="40" spans="1:3" ht="15.75" x14ac:dyDescent="0.25">
      <c r="A40" s="185" t="s">
        <v>107</v>
      </c>
      <c r="B40" s="210">
        <v>0</v>
      </c>
      <c r="C40" s="212">
        <v>0</v>
      </c>
    </row>
    <row r="41" spans="1:3" ht="23.25" customHeight="1" x14ac:dyDescent="0.2">
      <c r="A41" s="401" t="s">
        <v>303</v>
      </c>
      <c r="B41" s="402"/>
      <c r="C41" s="403"/>
    </row>
    <row r="42" spans="1:3" ht="20.25" customHeight="1" x14ac:dyDescent="0.2">
      <c r="A42" s="238" t="s">
        <v>302</v>
      </c>
      <c r="B42" s="239">
        <f>B43+B44+B45+B51</f>
        <v>2000</v>
      </c>
      <c r="C42" s="240">
        <f>C43+C44+C45+C51</f>
        <v>6869410</v>
      </c>
    </row>
    <row r="43" spans="1:3" ht="15.75" x14ac:dyDescent="0.25">
      <c r="A43" s="185" t="s">
        <v>104</v>
      </c>
      <c r="B43" s="210">
        <v>375</v>
      </c>
      <c r="C43" s="212">
        <v>1289749</v>
      </c>
    </row>
    <row r="44" spans="1:3" ht="15.75" x14ac:dyDescent="0.25">
      <c r="A44" s="185" t="s">
        <v>105</v>
      </c>
      <c r="B44" s="210">
        <v>375</v>
      </c>
      <c r="C44" s="212">
        <v>1289749</v>
      </c>
    </row>
    <row r="45" spans="1:3" ht="15.75" x14ac:dyDescent="0.25">
      <c r="A45" s="185" t="s">
        <v>106</v>
      </c>
      <c r="B45" s="210">
        <f>SUM(B46:B50)</f>
        <v>679</v>
      </c>
      <c r="C45" s="212">
        <f>SUM(C46:C50)</f>
        <v>2428023</v>
      </c>
    </row>
    <row r="46" spans="1:3" ht="15.75" x14ac:dyDescent="0.25">
      <c r="A46" s="186" t="s">
        <v>265</v>
      </c>
      <c r="B46" s="211">
        <v>93</v>
      </c>
      <c r="C46" s="213">
        <v>333014</v>
      </c>
    </row>
    <row r="47" spans="1:3" ht="15.75" x14ac:dyDescent="0.25">
      <c r="A47" s="186" t="s">
        <v>108</v>
      </c>
      <c r="B47" s="211">
        <v>77</v>
      </c>
      <c r="C47" s="213">
        <v>277720</v>
      </c>
    </row>
    <row r="48" spans="1:3" ht="15.75" x14ac:dyDescent="0.25">
      <c r="A48" s="186" t="s">
        <v>55</v>
      </c>
      <c r="B48" s="211">
        <v>34</v>
      </c>
      <c r="C48" s="213">
        <v>114790</v>
      </c>
    </row>
    <row r="49" spans="1:3" ht="15.75" x14ac:dyDescent="0.25">
      <c r="A49" s="186" t="s">
        <v>53</v>
      </c>
      <c r="B49" s="211">
        <v>119</v>
      </c>
      <c r="C49" s="213">
        <v>418387</v>
      </c>
    </row>
    <row r="50" spans="1:3" ht="15.75" x14ac:dyDescent="0.25">
      <c r="A50" s="186" t="s">
        <v>109</v>
      </c>
      <c r="B50" s="211">
        <v>356</v>
      </c>
      <c r="C50" s="213">
        <v>1284112</v>
      </c>
    </row>
    <row r="51" spans="1:3" ht="15.75" x14ac:dyDescent="0.25">
      <c r="A51" s="185" t="s">
        <v>107</v>
      </c>
      <c r="B51" s="210">
        <f>SUM(B52:B56)</f>
        <v>571</v>
      </c>
      <c r="C51" s="212">
        <f>SUM(C52:C56)</f>
        <v>1861889</v>
      </c>
    </row>
    <row r="52" spans="1:3" ht="15.75" x14ac:dyDescent="0.25">
      <c r="A52" s="186" t="s">
        <v>265</v>
      </c>
      <c r="B52" s="211">
        <v>79</v>
      </c>
      <c r="C52" s="213">
        <v>257732</v>
      </c>
    </row>
    <row r="53" spans="1:3" ht="15.75" x14ac:dyDescent="0.25">
      <c r="A53" s="186" t="s">
        <v>108</v>
      </c>
      <c r="B53" s="211">
        <v>69</v>
      </c>
      <c r="C53" s="213">
        <v>220016</v>
      </c>
    </row>
    <row r="54" spans="1:3" ht="15.75" x14ac:dyDescent="0.25">
      <c r="A54" s="186" t="s">
        <v>55</v>
      </c>
      <c r="B54" s="211">
        <v>26</v>
      </c>
      <c r="C54" s="213">
        <v>80316</v>
      </c>
    </row>
    <row r="55" spans="1:3" ht="15.75" x14ac:dyDescent="0.25">
      <c r="A55" s="186" t="s">
        <v>53</v>
      </c>
      <c r="B55" s="211">
        <v>97</v>
      </c>
      <c r="C55" s="213">
        <v>322044</v>
      </c>
    </row>
    <row r="56" spans="1:3" ht="15.75" x14ac:dyDescent="0.25">
      <c r="A56" s="186" t="s">
        <v>109</v>
      </c>
      <c r="B56" s="211">
        <v>300</v>
      </c>
      <c r="C56" s="213">
        <v>981781</v>
      </c>
    </row>
    <row r="57" spans="1:3" ht="21" customHeight="1" x14ac:dyDescent="0.2">
      <c r="A57" s="401" t="s">
        <v>304</v>
      </c>
      <c r="B57" s="402"/>
      <c r="C57" s="403"/>
    </row>
    <row r="58" spans="1:3" ht="18" customHeight="1" x14ac:dyDescent="0.2">
      <c r="A58" s="238" t="s">
        <v>302</v>
      </c>
      <c r="B58" s="239">
        <f>B59+B60+B61+B62</f>
        <v>23050</v>
      </c>
      <c r="C58" s="240">
        <f>C59+C60+C61+C62</f>
        <v>25493291</v>
      </c>
    </row>
    <row r="59" spans="1:3" ht="15.75" x14ac:dyDescent="0.25">
      <c r="A59" s="185" t="s">
        <v>104</v>
      </c>
      <c r="B59" s="210">
        <v>5651</v>
      </c>
      <c r="C59" s="212">
        <v>5967501</v>
      </c>
    </row>
    <row r="60" spans="1:3" ht="15.75" x14ac:dyDescent="0.25">
      <c r="A60" s="185" t="s">
        <v>105</v>
      </c>
      <c r="B60" s="210">
        <v>5651</v>
      </c>
      <c r="C60" s="212">
        <v>5967501</v>
      </c>
    </row>
    <row r="61" spans="1:3" ht="15.75" x14ac:dyDescent="0.25">
      <c r="A61" s="185" t="s">
        <v>106</v>
      </c>
      <c r="B61" s="210">
        <v>5651</v>
      </c>
      <c r="C61" s="212">
        <v>5967501</v>
      </c>
    </row>
    <row r="62" spans="1:3" ht="15.75" x14ac:dyDescent="0.25">
      <c r="A62" s="185" t="s">
        <v>107</v>
      </c>
      <c r="B62" s="210">
        <f>SUM(B63:B67)</f>
        <v>6097</v>
      </c>
      <c r="C62" s="212">
        <f>SUM(C63:C67)</f>
        <v>7590788</v>
      </c>
    </row>
    <row r="63" spans="1:3" ht="15.75" x14ac:dyDescent="0.25">
      <c r="A63" s="186" t="s">
        <v>265</v>
      </c>
      <c r="B63" s="211">
        <v>677</v>
      </c>
      <c r="C63" s="213">
        <v>842540</v>
      </c>
    </row>
    <row r="64" spans="1:3" ht="15.75" x14ac:dyDescent="0.25">
      <c r="A64" s="186" t="s">
        <v>108</v>
      </c>
      <c r="B64" s="211">
        <v>885</v>
      </c>
      <c r="C64" s="213">
        <v>1102643</v>
      </c>
    </row>
    <row r="65" spans="1:3" ht="15.75" x14ac:dyDescent="0.25">
      <c r="A65" s="186" t="s">
        <v>55</v>
      </c>
      <c r="B65" s="211">
        <v>734</v>
      </c>
      <c r="C65" s="213">
        <v>913526</v>
      </c>
    </row>
    <row r="66" spans="1:3" ht="15.75" x14ac:dyDescent="0.25">
      <c r="A66" s="186" t="s">
        <v>53</v>
      </c>
      <c r="B66" s="211">
        <v>1725</v>
      </c>
      <c r="C66" s="213">
        <v>2147897</v>
      </c>
    </row>
    <row r="67" spans="1:3" ht="15.75" x14ac:dyDescent="0.25">
      <c r="A67" s="186" t="s">
        <v>109</v>
      </c>
      <c r="B67" s="211">
        <v>2076</v>
      </c>
      <c r="C67" s="213">
        <v>2584182</v>
      </c>
    </row>
    <row r="68" spans="1:3" ht="19.5" customHeight="1" x14ac:dyDescent="0.2">
      <c r="A68" s="241" t="s">
        <v>305</v>
      </c>
      <c r="B68" s="239">
        <f>B69+B70+B71+B72</f>
        <v>486</v>
      </c>
      <c r="C68" s="240">
        <f>C69+C70+C71+C72</f>
        <v>11045278</v>
      </c>
    </row>
    <row r="69" spans="1:3" ht="15.75" x14ac:dyDescent="0.25">
      <c r="A69" s="185" t="s">
        <v>104</v>
      </c>
      <c r="B69" s="210">
        <v>101</v>
      </c>
      <c r="C69" s="212">
        <v>881015</v>
      </c>
    </row>
    <row r="70" spans="1:3" ht="15.75" x14ac:dyDescent="0.25">
      <c r="A70" s="185" t="s">
        <v>105</v>
      </c>
      <c r="B70" s="210">
        <v>101</v>
      </c>
      <c r="C70" s="212">
        <v>881015</v>
      </c>
    </row>
    <row r="71" spans="1:3" ht="15.75" x14ac:dyDescent="0.25">
      <c r="A71" s="185" t="s">
        <v>106</v>
      </c>
      <c r="B71" s="210">
        <v>119</v>
      </c>
      <c r="C71" s="212">
        <v>1576427</v>
      </c>
    </row>
    <row r="72" spans="1:3" ht="15.75" x14ac:dyDescent="0.25">
      <c r="A72" s="185" t="s">
        <v>107</v>
      </c>
      <c r="B72" s="210">
        <f>SUM(B73:B77)</f>
        <v>165</v>
      </c>
      <c r="C72" s="212">
        <f>SUM(C73:C77)</f>
        <v>7706821</v>
      </c>
    </row>
    <row r="73" spans="1:3" ht="15.75" x14ac:dyDescent="0.25">
      <c r="A73" s="186" t="s">
        <v>265</v>
      </c>
      <c r="B73" s="211">
        <v>17</v>
      </c>
      <c r="C73" s="213">
        <v>835468</v>
      </c>
    </row>
    <row r="74" spans="1:3" ht="15.75" x14ac:dyDescent="0.25">
      <c r="A74" s="186" t="s">
        <v>108</v>
      </c>
      <c r="B74" s="211">
        <v>24</v>
      </c>
      <c r="C74" s="213">
        <v>1195414</v>
      </c>
    </row>
    <row r="75" spans="1:3" ht="15.75" x14ac:dyDescent="0.25">
      <c r="A75" s="186" t="s">
        <v>55</v>
      </c>
      <c r="B75" s="211">
        <v>6</v>
      </c>
      <c r="C75" s="213">
        <v>271317</v>
      </c>
    </row>
    <row r="76" spans="1:3" ht="15.75" x14ac:dyDescent="0.25">
      <c r="A76" s="186" t="s">
        <v>53</v>
      </c>
      <c r="B76" s="211">
        <v>24</v>
      </c>
      <c r="C76" s="213">
        <v>1086326</v>
      </c>
    </row>
    <row r="77" spans="1:3" ht="15.75" x14ac:dyDescent="0.25">
      <c r="A77" s="186" t="s">
        <v>109</v>
      </c>
      <c r="B77" s="211">
        <v>94</v>
      </c>
      <c r="C77" s="213">
        <v>4318296</v>
      </c>
    </row>
    <row r="78" spans="1:3" ht="15.75" x14ac:dyDescent="0.2">
      <c r="A78" s="398" t="s">
        <v>362</v>
      </c>
      <c r="B78" s="399"/>
      <c r="C78" s="400"/>
    </row>
    <row r="79" spans="1:3" ht="15.75" x14ac:dyDescent="0.2">
      <c r="A79" s="241" t="s">
        <v>305</v>
      </c>
      <c r="B79" s="239">
        <v>62</v>
      </c>
      <c r="C79" s="240">
        <f>C80+C81+C82+C83</f>
        <v>9019351</v>
      </c>
    </row>
    <row r="80" spans="1:3" ht="15.75" x14ac:dyDescent="0.25">
      <c r="A80" s="185" t="s">
        <v>104</v>
      </c>
      <c r="B80" s="210">
        <v>4</v>
      </c>
      <c r="C80" s="212">
        <v>464738</v>
      </c>
    </row>
    <row r="81" spans="1:3" ht="15.75" x14ac:dyDescent="0.25">
      <c r="A81" s="185" t="s">
        <v>105</v>
      </c>
      <c r="B81" s="210">
        <v>29</v>
      </c>
      <c r="C81" s="212">
        <v>3779392</v>
      </c>
    </row>
    <row r="82" spans="1:3" ht="15.75" x14ac:dyDescent="0.25">
      <c r="A82" s="185" t="s">
        <v>106</v>
      </c>
      <c r="B82" s="210">
        <v>29</v>
      </c>
      <c r="C82" s="212">
        <v>3794359</v>
      </c>
    </row>
    <row r="83" spans="1:3" ht="15.75" x14ac:dyDescent="0.25">
      <c r="A83" s="185" t="s">
        <v>107</v>
      </c>
      <c r="B83" s="210">
        <v>8</v>
      </c>
      <c r="C83" s="212">
        <v>980862</v>
      </c>
    </row>
    <row r="84" spans="1:3" ht="15.75" x14ac:dyDescent="0.25">
      <c r="A84" s="186" t="s">
        <v>265</v>
      </c>
      <c r="B84" s="211">
        <v>2</v>
      </c>
      <c r="C84" s="213">
        <v>245215</v>
      </c>
    </row>
    <row r="85" spans="1:3" ht="15.75" x14ac:dyDescent="0.25">
      <c r="A85" s="186" t="s">
        <v>53</v>
      </c>
      <c r="B85" s="211">
        <v>1</v>
      </c>
      <c r="C85" s="213">
        <v>122608</v>
      </c>
    </row>
    <row r="86" spans="1:3" ht="15.75" x14ac:dyDescent="0.25">
      <c r="A86" s="186" t="s">
        <v>109</v>
      </c>
      <c r="B86" s="211">
        <v>5</v>
      </c>
      <c r="C86" s="213">
        <v>613039</v>
      </c>
    </row>
    <row r="87" spans="1:3" ht="15.75" x14ac:dyDescent="0.2">
      <c r="A87" s="398" t="s">
        <v>392</v>
      </c>
      <c r="B87" s="399"/>
      <c r="C87" s="400"/>
    </row>
    <row r="88" spans="1:3" ht="15.75" x14ac:dyDescent="0.2">
      <c r="A88" s="241" t="s">
        <v>305</v>
      </c>
      <c r="B88" s="239">
        <v>41</v>
      </c>
      <c r="C88" s="240">
        <v>5026920</v>
      </c>
    </row>
    <row r="89" spans="1:3" ht="15.75" x14ac:dyDescent="0.25">
      <c r="A89" s="185" t="s">
        <v>104</v>
      </c>
      <c r="B89" s="210">
        <v>9</v>
      </c>
      <c r="C89" s="212">
        <v>1110684</v>
      </c>
    </row>
    <row r="90" spans="1:3" ht="15.75" x14ac:dyDescent="0.25">
      <c r="A90" s="185" t="s">
        <v>105</v>
      </c>
      <c r="B90" s="210">
        <v>16</v>
      </c>
      <c r="C90" s="212">
        <v>1909611</v>
      </c>
    </row>
    <row r="91" spans="1:3" ht="15.75" x14ac:dyDescent="0.25">
      <c r="A91" s="185" t="s">
        <v>106</v>
      </c>
      <c r="B91" s="210">
        <v>10</v>
      </c>
      <c r="C91" s="212">
        <v>1422136</v>
      </c>
    </row>
    <row r="92" spans="1:3" ht="15.75" x14ac:dyDescent="0.25">
      <c r="A92" s="185" t="s">
        <v>107</v>
      </c>
      <c r="B92" s="210">
        <v>6</v>
      </c>
      <c r="C92" s="212">
        <v>584489</v>
      </c>
    </row>
    <row r="93" spans="1:3" ht="15.75" x14ac:dyDescent="0.25">
      <c r="A93" s="186" t="s">
        <v>265</v>
      </c>
      <c r="B93" s="211">
        <v>1</v>
      </c>
      <c r="C93" s="213">
        <v>117637</v>
      </c>
    </row>
    <row r="94" spans="1:3" ht="15.75" x14ac:dyDescent="0.25">
      <c r="A94" s="186" t="s">
        <v>108</v>
      </c>
      <c r="B94" s="211">
        <v>1</v>
      </c>
      <c r="C94" s="213">
        <v>37046</v>
      </c>
    </row>
    <row r="95" spans="1:3" ht="15.75" x14ac:dyDescent="0.25">
      <c r="A95" s="186" t="s">
        <v>55</v>
      </c>
      <c r="B95" s="211">
        <v>1</v>
      </c>
      <c r="C95" s="213">
        <v>119087</v>
      </c>
    </row>
    <row r="96" spans="1:3" ht="15.75" x14ac:dyDescent="0.25">
      <c r="A96" s="186" t="s">
        <v>53</v>
      </c>
      <c r="B96" s="211">
        <v>1</v>
      </c>
      <c r="C96" s="213">
        <v>122608</v>
      </c>
    </row>
    <row r="97" spans="1:3" ht="15.75" x14ac:dyDescent="0.25">
      <c r="A97" s="186" t="s">
        <v>109</v>
      </c>
      <c r="B97" s="211">
        <v>2</v>
      </c>
      <c r="C97" s="213">
        <v>188111</v>
      </c>
    </row>
    <row r="98" spans="1:3" ht="15.75" x14ac:dyDescent="0.2">
      <c r="A98" s="398" t="s">
        <v>393</v>
      </c>
      <c r="B98" s="399"/>
      <c r="C98" s="400"/>
    </row>
    <row r="99" spans="1:3" ht="15.75" x14ac:dyDescent="0.2">
      <c r="A99" s="241" t="s">
        <v>305</v>
      </c>
      <c r="B99" s="239">
        <v>13</v>
      </c>
      <c r="C99" s="240">
        <f>C100+C101</f>
        <v>1684454</v>
      </c>
    </row>
    <row r="100" spans="1:3" ht="15.75" x14ac:dyDescent="0.25">
      <c r="A100" s="185" t="s">
        <v>106</v>
      </c>
      <c r="B100" s="210">
        <v>11</v>
      </c>
      <c r="C100" s="212">
        <v>1439238</v>
      </c>
    </row>
    <row r="101" spans="1:3" ht="15.75" x14ac:dyDescent="0.25">
      <c r="A101" s="185" t="s">
        <v>107</v>
      </c>
      <c r="B101" s="210">
        <v>2</v>
      </c>
      <c r="C101" s="212">
        <v>245216</v>
      </c>
    </row>
    <row r="102" spans="1:3" ht="15.75" x14ac:dyDescent="0.25">
      <c r="A102" s="186" t="s">
        <v>265</v>
      </c>
      <c r="B102" s="211">
        <v>1</v>
      </c>
      <c r="C102" s="213">
        <v>122608</v>
      </c>
    </row>
    <row r="103" spans="1:3" ht="15.75" x14ac:dyDescent="0.25">
      <c r="A103" s="186" t="s">
        <v>109</v>
      </c>
      <c r="B103" s="211">
        <v>1</v>
      </c>
      <c r="C103" s="213">
        <v>122608</v>
      </c>
    </row>
  </sheetData>
  <mergeCells count="9">
    <mergeCell ref="A87:C87"/>
    <mergeCell ref="A98:C98"/>
    <mergeCell ref="A78:C78"/>
    <mergeCell ref="A57:C57"/>
    <mergeCell ref="A2:C2"/>
    <mergeCell ref="A3:A4"/>
    <mergeCell ref="B3:C3"/>
    <mergeCell ref="A5:C5"/>
    <mergeCell ref="A41:C41"/>
  </mergeCells>
  <pageMargins left="0.7" right="0.7" top="0.75" bottom="0.75" header="0.3" footer="0.3"/>
  <pageSetup paperSize="9" scale="94" orientation="portrait" r:id="rId1"/>
  <rowBreaks count="2" manualBreakCount="2">
    <brk id="40" max="2" man="1"/>
    <brk id="77" max="2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"/>
  <sheetViews>
    <sheetView view="pageBreakPreview" zoomScale="95" zoomScaleNormal="100" zoomScaleSheetLayoutView="95" workbookViewId="0">
      <selection activeCell="B27" sqref="B27"/>
    </sheetView>
  </sheetViews>
  <sheetFormatPr defaultRowHeight="11.25" x14ac:dyDescent="0.2"/>
  <cols>
    <col min="1" max="1" width="38.5" customWidth="1"/>
    <col min="2" max="2" width="36.83203125" customWidth="1"/>
    <col min="4" max="4" width="18.1640625" customWidth="1"/>
    <col min="6" max="6" width="20.33203125" customWidth="1"/>
    <col min="8" max="8" width="18.33203125" customWidth="1"/>
  </cols>
  <sheetData>
    <row r="1" spans="1:8" ht="45.75" customHeight="1" x14ac:dyDescent="0.2">
      <c r="F1" s="406" t="s">
        <v>373</v>
      </c>
      <c r="G1" s="406"/>
      <c r="H1" s="406"/>
    </row>
    <row r="2" spans="1:8" ht="61.5" customHeight="1" x14ac:dyDescent="0.2">
      <c r="A2" s="362" t="s">
        <v>399</v>
      </c>
      <c r="B2" s="362"/>
      <c r="C2" s="362"/>
      <c r="D2" s="362"/>
      <c r="E2" s="362"/>
      <c r="F2" s="362"/>
      <c r="G2" s="362"/>
      <c r="H2" s="362"/>
    </row>
    <row r="3" spans="1:8" ht="38.25" customHeight="1" x14ac:dyDescent="0.2">
      <c r="A3" s="354" t="s">
        <v>271</v>
      </c>
      <c r="B3" s="407" t="s">
        <v>272</v>
      </c>
      <c r="C3" s="345" t="s">
        <v>93</v>
      </c>
      <c r="D3" s="346"/>
      <c r="E3" s="356" t="s">
        <v>274</v>
      </c>
      <c r="F3" s="356"/>
      <c r="G3" s="345" t="s">
        <v>95</v>
      </c>
      <c r="H3" s="346"/>
    </row>
    <row r="4" spans="1:8" ht="21" customHeight="1" x14ac:dyDescent="0.2">
      <c r="A4" s="355"/>
      <c r="B4" s="408"/>
      <c r="C4" s="242" t="s">
        <v>96</v>
      </c>
      <c r="D4" s="242" t="s">
        <v>97</v>
      </c>
      <c r="E4" s="242" t="s">
        <v>96</v>
      </c>
      <c r="F4" s="242" t="s">
        <v>97</v>
      </c>
      <c r="G4" s="242" t="s">
        <v>96</v>
      </c>
      <c r="H4" s="242" t="s">
        <v>97</v>
      </c>
    </row>
    <row r="5" spans="1:8" ht="15.75" x14ac:dyDescent="0.2">
      <c r="A5" s="356" t="s">
        <v>290</v>
      </c>
      <c r="B5" s="20" t="s">
        <v>291</v>
      </c>
      <c r="C5" s="233">
        <v>4500</v>
      </c>
      <c r="D5" s="244">
        <v>16233000</v>
      </c>
      <c r="E5" s="243">
        <f>G5-C5</f>
        <v>-1926</v>
      </c>
      <c r="F5" s="245">
        <f>H5-D5</f>
        <v>-7056760</v>
      </c>
      <c r="G5" s="230">
        <v>2574</v>
      </c>
      <c r="H5" s="246">
        <v>9176240</v>
      </c>
    </row>
    <row r="6" spans="1:8" ht="15.75" x14ac:dyDescent="0.2">
      <c r="A6" s="356"/>
      <c r="B6" s="20" t="s">
        <v>292</v>
      </c>
      <c r="C6" s="233">
        <v>400</v>
      </c>
      <c r="D6" s="244">
        <v>49043120</v>
      </c>
      <c r="E6" s="243">
        <f>G6-C6</f>
        <v>-96</v>
      </c>
      <c r="F6" s="245">
        <f>H6-D6</f>
        <v>-12518842</v>
      </c>
      <c r="G6" s="230">
        <v>304</v>
      </c>
      <c r="H6" s="246">
        <v>36524278</v>
      </c>
    </row>
    <row r="7" spans="1:8" ht="24.75" customHeight="1" x14ac:dyDescent="0.2">
      <c r="A7" s="409" t="s">
        <v>293</v>
      </c>
      <c r="B7" s="409"/>
      <c r="C7" s="329">
        <f t="shared" ref="C7:H7" si="0">C5+C6</f>
        <v>4900</v>
      </c>
      <c r="D7" s="330">
        <f t="shared" si="0"/>
        <v>65276120</v>
      </c>
      <c r="E7" s="329">
        <f t="shared" si="0"/>
        <v>-2022</v>
      </c>
      <c r="F7" s="330">
        <f t="shared" si="0"/>
        <v>-19575602</v>
      </c>
      <c r="G7" s="329">
        <f t="shared" si="0"/>
        <v>2878</v>
      </c>
      <c r="H7" s="330">
        <f t="shared" si="0"/>
        <v>45700518</v>
      </c>
    </row>
    <row r="8" spans="1:8" ht="44.25" customHeight="1" x14ac:dyDescent="0.2">
      <c r="A8" s="247" t="s">
        <v>294</v>
      </c>
      <c r="B8" s="20" t="s">
        <v>291</v>
      </c>
      <c r="C8" s="233">
        <v>1500</v>
      </c>
      <c r="D8" s="244">
        <v>5159000</v>
      </c>
      <c r="E8" s="243">
        <v>500</v>
      </c>
      <c r="F8" s="245">
        <v>1710410</v>
      </c>
      <c r="G8" s="230">
        <f>C8+E8</f>
        <v>2000</v>
      </c>
      <c r="H8" s="246">
        <f>D8+F8</f>
        <v>6869410</v>
      </c>
    </row>
    <row r="9" spans="1:8" ht="24" customHeight="1" x14ac:dyDescent="0.2">
      <c r="A9" s="409" t="s">
        <v>295</v>
      </c>
      <c r="B9" s="409"/>
      <c r="C9" s="331">
        <f>C8</f>
        <v>1500</v>
      </c>
      <c r="D9" s="332">
        <f t="shared" ref="D9:H9" si="1">D8</f>
        <v>5159000</v>
      </c>
      <c r="E9" s="331">
        <f t="shared" si="1"/>
        <v>500</v>
      </c>
      <c r="F9" s="332">
        <f t="shared" si="1"/>
        <v>1710410</v>
      </c>
      <c r="G9" s="331">
        <f t="shared" si="1"/>
        <v>2000</v>
      </c>
      <c r="H9" s="332">
        <f t="shared" si="1"/>
        <v>6869410</v>
      </c>
    </row>
    <row r="10" spans="1:8" ht="15.75" x14ac:dyDescent="0.2">
      <c r="A10" s="410" t="s">
        <v>296</v>
      </c>
      <c r="B10" s="20" t="s">
        <v>292</v>
      </c>
      <c r="C10" s="233">
        <v>436</v>
      </c>
      <c r="D10" s="244">
        <v>4914888</v>
      </c>
      <c r="E10" s="243">
        <v>50</v>
      </c>
      <c r="F10" s="245">
        <v>6130390</v>
      </c>
      <c r="G10" s="230">
        <f>C10+E10</f>
        <v>486</v>
      </c>
      <c r="H10" s="246">
        <f>D10+F10</f>
        <v>11045278</v>
      </c>
    </row>
    <row r="11" spans="1:8" ht="15.75" x14ac:dyDescent="0.2">
      <c r="A11" s="411"/>
      <c r="B11" s="20" t="s">
        <v>291</v>
      </c>
      <c r="C11" s="233">
        <v>22600</v>
      </c>
      <c r="D11" s="244">
        <v>23870000</v>
      </c>
      <c r="E11" s="243">
        <v>450</v>
      </c>
      <c r="F11" s="245">
        <v>1623291</v>
      </c>
      <c r="G11" s="243">
        <f>C11+E11</f>
        <v>23050</v>
      </c>
      <c r="H11" s="245">
        <f>D11+F11</f>
        <v>25493291</v>
      </c>
    </row>
    <row r="12" spans="1:8" ht="26.25" customHeight="1" x14ac:dyDescent="0.2">
      <c r="A12" s="412" t="s">
        <v>297</v>
      </c>
      <c r="B12" s="413"/>
      <c r="C12" s="329">
        <f t="shared" ref="C12:H12" si="2">C10+C11</f>
        <v>23036</v>
      </c>
      <c r="D12" s="330">
        <f t="shared" si="2"/>
        <v>28784888</v>
      </c>
      <c r="E12" s="329">
        <f t="shared" si="2"/>
        <v>500</v>
      </c>
      <c r="F12" s="330">
        <f t="shared" si="2"/>
        <v>7753681</v>
      </c>
      <c r="G12" s="329">
        <f t="shared" si="2"/>
        <v>23536</v>
      </c>
      <c r="H12" s="330">
        <f t="shared" si="2"/>
        <v>36538569</v>
      </c>
    </row>
    <row r="13" spans="1:8" ht="15.75" x14ac:dyDescent="0.2">
      <c r="A13" s="248"/>
      <c r="B13" s="248"/>
      <c r="C13" s="249"/>
      <c r="D13" s="250"/>
      <c r="E13" s="249"/>
      <c r="F13" s="250"/>
      <c r="G13" s="249"/>
      <c r="H13" s="250"/>
    </row>
    <row r="14" spans="1:8" ht="15.75" x14ac:dyDescent="0.2">
      <c r="A14" s="247" t="s">
        <v>298</v>
      </c>
      <c r="B14" s="20" t="s">
        <v>292</v>
      </c>
      <c r="C14" s="230">
        <v>62</v>
      </c>
      <c r="D14" s="246">
        <v>8038489</v>
      </c>
      <c r="E14" s="230">
        <v>8</v>
      </c>
      <c r="F14" s="219">
        <v>980862</v>
      </c>
      <c r="G14" s="230">
        <f t="shared" ref="G14:H16" si="3">C14+E14</f>
        <v>70</v>
      </c>
      <c r="H14" s="246">
        <f t="shared" si="3"/>
        <v>9019351</v>
      </c>
    </row>
    <row r="15" spans="1:8" ht="31.5" x14ac:dyDescent="0.2">
      <c r="A15" s="247" t="s">
        <v>299</v>
      </c>
      <c r="B15" s="20" t="s">
        <v>292</v>
      </c>
      <c r="C15" s="218">
        <v>40</v>
      </c>
      <c r="D15" s="219">
        <v>4904312</v>
      </c>
      <c r="E15" s="218">
        <v>1</v>
      </c>
      <c r="F15" s="219">
        <v>122608</v>
      </c>
      <c r="G15" s="218">
        <f t="shared" si="3"/>
        <v>41</v>
      </c>
      <c r="H15" s="219">
        <f t="shared" si="3"/>
        <v>5026920</v>
      </c>
    </row>
    <row r="16" spans="1:8" ht="15.75" x14ac:dyDescent="0.2">
      <c r="A16" s="247" t="s">
        <v>300</v>
      </c>
      <c r="B16" s="20" t="s">
        <v>292</v>
      </c>
      <c r="C16" s="218">
        <v>11</v>
      </c>
      <c r="D16" s="219">
        <v>1439238</v>
      </c>
      <c r="E16" s="218">
        <v>2</v>
      </c>
      <c r="F16" s="219">
        <v>245216</v>
      </c>
      <c r="G16" s="218">
        <f t="shared" si="3"/>
        <v>13</v>
      </c>
      <c r="H16" s="219">
        <f t="shared" si="3"/>
        <v>1684454</v>
      </c>
    </row>
    <row r="17" spans="1:8" ht="27.75" customHeight="1" x14ac:dyDescent="0.2">
      <c r="A17" s="333"/>
      <c r="B17" s="333"/>
      <c r="C17" s="333"/>
      <c r="D17" s="334"/>
      <c r="E17" s="333"/>
      <c r="F17" s="334"/>
      <c r="G17" s="333"/>
      <c r="H17" s="334"/>
    </row>
    <row r="18" spans="1:8" ht="15.75" x14ac:dyDescent="0.2">
      <c r="A18" s="405" t="s">
        <v>144</v>
      </c>
      <c r="B18" s="20" t="s">
        <v>291</v>
      </c>
      <c r="C18" s="233"/>
      <c r="D18" s="244"/>
      <c r="E18" s="233">
        <f t="shared" ref="E18:F18" si="4">E5+E8+E11</f>
        <v>-976</v>
      </c>
      <c r="F18" s="244">
        <f t="shared" si="4"/>
        <v>-3723059</v>
      </c>
      <c r="G18" s="233"/>
      <c r="H18" s="244"/>
    </row>
    <row r="19" spans="1:8" ht="15.75" x14ac:dyDescent="0.2">
      <c r="A19" s="405"/>
      <c r="B19" s="20" t="s">
        <v>292</v>
      </c>
      <c r="C19" s="233"/>
      <c r="D19" s="244"/>
      <c r="E19" s="233">
        <f>E10+E6+E14+E15+E16</f>
        <v>-35</v>
      </c>
      <c r="F19" s="244">
        <f>F10+F6+F14+F15+F16</f>
        <v>-5039766</v>
      </c>
      <c r="G19" s="233"/>
      <c r="H19" s="244"/>
    </row>
  </sheetData>
  <mergeCells count="13">
    <mergeCell ref="A18:A19"/>
    <mergeCell ref="F1:H1"/>
    <mergeCell ref="A2:H2"/>
    <mergeCell ref="A3:A4"/>
    <mergeCell ref="B3:B4"/>
    <mergeCell ref="C3:D3"/>
    <mergeCell ref="E3:F3"/>
    <mergeCell ref="G3:H3"/>
    <mergeCell ref="A5:A6"/>
    <mergeCell ref="A7:B7"/>
    <mergeCell ref="A9:B9"/>
    <mergeCell ref="A10:A11"/>
    <mergeCell ref="A12:B12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tabSelected="1" view="pageBreakPreview" topLeftCell="A10" zoomScale="106" zoomScaleNormal="100" zoomScaleSheetLayoutView="106" workbookViewId="0">
      <selection activeCell="F19" sqref="F19"/>
    </sheetView>
  </sheetViews>
  <sheetFormatPr defaultRowHeight="15" x14ac:dyDescent="0.25"/>
  <cols>
    <col min="1" max="1" width="47.83203125" style="26" customWidth="1"/>
    <col min="2" max="2" width="17" style="196" customWidth="1"/>
    <col min="3" max="3" width="29.1640625" style="196" customWidth="1"/>
    <col min="4" max="4" width="16.83203125" style="26" customWidth="1"/>
    <col min="5" max="8" width="9.33203125" style="26"/>
    <col min="9" max="9" width="9.33203125" style="26" customWidth="1"/>
    <col min="10" max="256" width="9.33203125" style="26"/>
    <col min="257" max="257" width="45.5" style="26" customWidth="1"/>
    <col min="258" max="258" width="20.6640625" style="26" customWidth="1"/>
    <col min="259" max="259" width="43.33203125" style="26" customWidth="1"/>
    <col min="260" max="260" width="16.83203125" style="26" customWidth="1"/>
    <col min="261" max="512" width="9.33203125" style="26"/>
    <col min="513" max="513" width="45.5" style="26" customWidth="1"/>
    <col min="514" max="514" width="20.6640625" style="26" customWidth="1"/>
    <col min="515" max="515" width="43.33203125" style="26" customWidth="1"/>
    <col min="516" max="516" width="16.83203125" style="26" customWidth="1"/>
    <col min="517" max="768" width="9.33203125" style="26"/>
    <col min="769" max="769" width="45.5" style="26" customWidth="1"/>
    <col min="770" max="770" width="20.6640625" style="26" customWidth="1"/>
    <col min="771" max="771" width="43.33203125" style="26" customWidth="1"/>
    <col min="772" max="772" width="16.83203125" style="26" customWidth="1"/>
    <col min="773" max="1024" width="9.33203125" style="26"/>
    <col min="1025" max="1025" width="45.5" style="26" customWidth="1"/>
    <col min="1026" max="1026" width="20.6640625" style="26" customWidth="1"/>
    <col min="1027" max="1027" width="43.33203125" style="26" customWidth="1"/>
    <col min="1028" max="1028" width="16.83203125" style="26" customWidth="1"/>
    <col min="1029" max="1280" width="9.33203125" style="26"/>
    <col min="1281" max="1281" width="45.5" style="26" customWidth="1"/>
    <col min="1282" max="1282" width="20.6640625" style="26" customWidth="1"/>
    <col min="1283" max="1283" width="43.33203125" style="26" customWidth="1"/>
    <col min="1284" max="1284" width="16.83203125" style="26" customWidth="1"/>
    <col min="1285" max="1536" width="9.33203125" style="26"/>
    <col min="1537" max="1537" width="45.5" style="26" customWidth="1"/>
    <col min="1538" max="1538" width="20.6640625" style="26" customWidth="1"/>
    <col min="1539" max="1539" width="43.33203125" style="26" customWidth="1"/>
    <col min="1540" max="1540" width="16.83203125" style="26" customWidth="1"/>
    <col min="1541" max="1792" width="9.33203125" style="26"/>
    <col min="1793" max="1793" width="45.5" style="26" customWidth="1"/>
    <col min="1794" max="1794" width="20.6640625" style="26" customWidth="1"/>
    <col min="1795" max="1795" width="43.33203125" style="26" customWidth="1"/>
    <col min="1796" max="1796" width="16.83203125" style="26" customWidth="1"/>
    <col min="1797" max="2048" width="9.33203125" style="26"/>
    <col min="2049" max="2049" width="45.5" style="26" customWidth="1"/>
    <col min="2050" max="2050" width="20.6640625" style="26" customWidth="1"/>
    <col min="2051" max="2051" width="43.33203125" style="26" customWidth="1"/>
    <col min="2052" max="2052" width="16.83203125" style="26" customWidth="1"/>
    <col min="2053" max="2304" width="9.33203125" style="26"/>
    <col min="2305" max="2305" width="45.5" style="26" customWidth="1"/>
    <col min="2306" max="2306" width="20.6640625" style="26" customWidth="1"/>
    <col min="2307" max="2307" width="43.33203125" style="26" customWidth="1"/>
    <col min="2308" max="2308" width="16.83203125" style="26" customWidth="1"/>
    <col min="2309" max="2560" width="9.33203125" style="26"/>
    <col min="2561" max="2561" width="45.5" style="26" customWidth="1"/>
    <col min="2562" max="2562" width="20.6640625" style="26" customWidth="1"/>
    <col min="2563" max="2563" width="43.33203125" style="26" customWidth="1"/>
    <col min="2564" max="2564" width="16.83203125" style="26" customWidth="1"/>
    <col min="2565" max="2816" width="9.33203125" style="26"/>
    <col min="2817" max="2817" width="45.5" style="26" customWidth="1"/>
    <col min="2818" max="2818" width="20.6640625" style="26" customWidth="1"/>
    <col min="2819" max="2819" width="43.33203125" style="26" customWidth="1"/>
    <col min="2820" max="2820" width="16.83203125" style="26" customWidth="1"/>
    <col min="2821" max="3072" width="9.33203125" style="26"/>
    <col min="3073" max="3073" width="45.5" style="26" customWidth="1"/>
    <col min="3074" max="3074" width="20.6640625" style="26" customWidth="1"/>
    <col min="3075" max="3075" width="43.33203125" style="26" customWidth="1"/>
    <col min="3076" max="3076" width="16.83203125" style="26" customWidth="1"/>
    <col min="3077" max="3328" width="9.33203125" style="26"/>
    <col min="3329" max="3329" width="45.5" style="26" customWidth="1"/>
    <col min="3330" max="3330" width="20.6640625" style="26" customWidth="1"/>
    <col min="3331" max="3331" width="43.33203125" style="26" customWidth="1"/>
    <col min="3332" max="3332" width="16.83203125" style="26" customWidth="1"/>
    <col min="3333" max="3584" width="9.33203125" style="26"/>
    <col min="3585" max="3585" width="45.5" style="26" customWidth="1"/>
    <col min="3586" max="3586" width="20.6640625" style="26" customWidth="1"/>
    <col min="3587" max="3587" width="43.33203125" style="26" customWidth="1"/>
    <col min="3588" max="3588" width="16.83203125" style="26" customWidth="1"/>
    <col min="3589" max="3840" width="9.33203125" style="26"/>
    <col min="3841" max="3841" width="45.5" style="26" customWidth="1"/>
    <col min="3842" max="3842" width="20.6640625" style="26" customWidth="1"/>
    <col min="3843" max="3843" width="43.33203125" style="26" customWidth="1"/>
    <col min="3844" max="3844" width="16.83203125" style="26" customWidth="1"/>
    <col min="3845" max="4096" width="9.33203125" style="26"/>
    <col min="4097" max="4097" width="45.5" style="26" customWidth="1"/>
    <col min="4098" max="4098" width="20.6640625" style="26" customWidth="1"/>
    <col min="4099" max="4099" width="43.33203125" style="26" customWidth="1"/>
    <col min="4100" max="4100" width="16.83203125" style="26" customWidth="1"/>
    <col min="4101" max="4352" width="9.33203125" style="26"/>
    <col min="4353" max="4353" width="45.5" style="26" customWidth="1"/>
    <col min="4354" max="4354" width="20.6640625" style="26" customWidth="1"/>
    <col min="4355" max="4355" width="43.33203125" style="26" customWidth="1"/>
    <col min="4356" max="4356" width="16.83203125" style="26" customWidth="1"/>
    <col min="4357" max="4608" width="9.33203125" style="26"/>
    <col min="4609" max="4609" width="45.5" style="26" customWidth="1"/>
    <col min="4610" max="4610" width="20.6640625" style="26" customWidth="1"/>
    <col min="4611" max="4611" width="43.33203125" style="26" customWidth="1"/>
    <col min="4612" max="4612" width="16.83203125" style="26" customWidth="1"/>
    <col min="4613" max="4864" width="9.33203125" style="26"/>
    <col min="4865" max="4865" width="45.5" style="26" customWidth="1"/>
    <col min="4866" max="4866" width="20.6640625" style="26" customWidth="1"/>
    <col min="4867" max="4867" width="43.33203125" style="26" customWidth="1"/>
    <col min="4868" max="4868" width="16.83203125" style="26" customWidth="1"/>
    <col min="4869" max="5120" width="9.33203125" style="26"/>
    <col min="5121" max="5121" width="45.5" style="26" customWidth="1"/>
    <col min="5122" max="5122" width="20.6640625" style="26" customWidth="1"/>
    <col min="5123" max="5123" width="43.33203125" style="26" customWidth="1"/>
    <col min="5124" max="5124" width="16.83203125" style="26" customWidth="1"/>
    <col min="5125" max="5376" width="9.33203125" style="26"/>
    <col min="5377" max="5377" width="45.5" style="26" customWidth="1"/>
    <col min="5378" max="5378" width="20.6640625" style="26" customWidth="1"/>
    <col min="5379" max="5379" width="43.33203125" style="26" customWidth="1"/>
    <col min="5380" max="5380" width="16.83203125" style="26" customWidth="1"/>
    <col min="5381" max="5632" width="9.33203125" style="26"/>
    <col min="5633" max="5633" width="45.5" style="26" customWidth="1"/>
    <col min="5634" max="5634" width="20.6640625" style="26" customWidth="1"/>
    <col min="5635" max="5635" width="43.33203125" style="26" customWidth="1"/>
    <col min="5636" max="5636" width="16.83203125" style="26" customWidth="1"/>
    <col min="5637" max="5888" width="9.33203125" style="26"/>
    <col min="5889" max="5889" width="45.5" style="26" customWidth="1"/>
    <col min="5890" max="5890" width="20.6640625" style="26" customWidth="1"/>
    <col min="5891" max="5891" width="43.33203125" style="26" customWidth="1"/>
    <col min="5892" max="5892" width="16.83203125" style="26" customWidth="1"/>
    <col min="5893" max="6144" width="9.33203125" style="26"/>
    <col min="6145" max="6145" width="45.5" style="26" customWidth="1"/>
    <col min="6146" max="6146" width="20.6640625" style="26" customWidth="1"/>
    <col min="6147" max="6147" width="43.33203125" style="26" customWidth="1"/>
    <col min="6148" max="6148" width="16.83203125" style="26" customWidth="1"/>
    <col min="6149" max="6400" width="9.33203125" style="26"/>
    <col min="6401" max="6401" width="45.5" style="26" customWidth="1"/>
    <col min="6402" max="6402" width="20.6640625" style="26" customWidth="1"/>
    <col min="6403" max="6403" width="43.33203125" style="26" customWidth="1"/>
    <col min="6404" max="6404" width="16.83203125" style="26" customWidth="1"/>
    <col min="6405" max="6656" width="9.33203125" style="26"/>
    <col min="6657" max="6657" width="45.5" style="26" customWidth="1"/>
    <col min="6658" max="6658" width="20.6640625" style="26" customWidth="1"/>
    <col min="6659" max="6659" width="43.33203125" style="26" customWidth="1"/>
    <col min="6660" max="6660" width="16.83203125" style="26" customWidth="1"/>
    <col min="6661" max="6912" width="9.33203125" style="26"/>
    <col min="6913" max="6913" width="45.5" style="26" customWidth="1"/>
    <col min="6914" max="6914" width="20.6640625" style="26" customWidth="1"/>
    <col min="6915" max="6915" width="43.33203125" style="26" customWidth="1"/>
    <col min="6916" max="6916" width="16.83203125" style="26" customWidth="1"/>
    <col min="6917" max="7168" width="9.33203125" style="26"/>
    <col min="7169" max="7169" width="45.5" style="26" customWidth="1"/>
    <col min="7170" max="7170" width="20.6640625" style="26" customWidth="1"/>
    <col min="7171" max="7171" width="43.33203125" style="26" customWidth="1"/>
    <col min="7172" max="7172" width="16.83203125" style="26" customWidth="1"/>
    <col min="7173" max="7424" width="9.33203125" style="26"/>
    <col min="7425" max="7425" width="45.5" style="26" customWidth="1"/>
    <col min="7426" max="7426" width="20.6640625" style="26" customWidth="1"/>
    <col min="7427" max="7427" width="43.33203125" style="26" customWidth="1"/>
    <col min="7428" max="7428" width="16.83203125" style="26" customWidth="1"/>
    <col min="7429" max="7680" width="9.33203125" style="26"/>
    <col min="7681" max="7681" width="45.5" style="26" customWidth="1"/>
    <col min="7682" max="7682" width="20.6640625" style="26" customWidth="1"/>
    <col min="7683" max="7683" width="43.33203125" style="26" customWidth="1"/>
    <col min="7684" max="7684" width="16.83203125" style="26" customWidth="1"/>
    <col min="7685" max="7936" width="9.33203125" style="26"/>
    <col min="7937" max="7937" width="45.5" style="26" customWidth="1"/>
    <col min="7938" max="7938" width="20.6640625" style="26" customWidth="1"/>
    <col min="7939" max="7939" width="43.33203125" style="26" customWidth="1"/>
    <col min="7940" max="7940" width="16.83203125" style="26" customWidth="1"/>
    <col min="7941" max="8192" width="9.33203125" style="26"/>
    <col min="8193" max="8193" width="45.5" style="26" customWidth="1"/>
    <col min="8194" max="8194" width="20.6640625" style="26" customWidth="1"/>
    <col min="8195" max="8195" width="43.33203125" style="26" customWidth="1"/>
    <col min="8196" max="8196" width="16.83203125" style="26" customWidth="1"/>
    <col min="8197" max="8448" width="9.33203125" style="26"/>
    <col min="8449" max="8449" width="45.5" style="26" customWidth="1"/>
    <col min="8450" max="8450" width="20.6640625" style="26" customWidth="1"/>
    <col min="8451" max="8451" width="43.33203125" style="26" customWidth="1"/>
    <col min="8452" max="8452" width="16.83203125" style="26" customWidth="1"/>
    <col min="8453" max="8704" width="9.33203125" style="26"/>
    <col min="8705" max="8705" width="45.5" style="26" customWidth="1"/>
    <col min="8706" max="8706" width="20.6640625" style="26" customWidth="1"/>
    <col min="8707" max="8707" width="43.33203125" style="26" customWidth="1"/>
    <col min="8708" max="8708" width="16.83203125" style="26" customWidth="1"/>
    <col min="8709" max="8960" width="9.33203125" style="26"/>
    <col min="8961" max="8961" width="45.5" style="26" customWidth="1"/>
    <col min="8962" max="8962" width="20.6640625" style="26" customWidth="1"/>
    <col min="8963" max="8963" width="43.33203125" style="26" customWidth="1"/>
    <col min="8964" max="8964" width="16.83203125" style="26" customWidth="1"/>
    <col min="8965" max="9216" width="9.33203125" style="26"/>
    <col min="9217" max="9217" width="45.5" style="26" customWidth="1"/>
    <col min="9218" max="9218" width="20.6640625" style="26" customWidth="1"/>
    <col min="9219" max="9219" width="43.33203125" style="26" customWidth="1"/>
    <col min="9220" max="9220" width="16.83203125" style="26" customWidth="1"/>
    <col min="9221" max="9472" width="9.33203125" style="26"/>
    <col min="9473" max="9473" width="45.5" style="26" customWidth="1"/>
    <col min="9474" max="9474" width="20.6640625" style="26" customWidth="1"/>
    <col min="9475" max="9475" width="43.33203125" style="26" customWidth="1"/>
    <col min="9476" max="9476" width="16.83203125" style="26" customWidth="1"/>
    <col min="9477" max="9728" width="9.33203125" style="26"/>
    <col min="9729" max="9729" width="45.5" style="26" customWidth="1"/>
    <col min="9730" max="9730" width="20.6640625" style="26" customWidth="1"/>
    <col min="9731" max="9731" width="43.33203125" style="26" customWidth="1"/>
    <col min="9732" max="9732" width="16.83203125" style="26" customWidth="1"/>
    <col min="9733" max="9984" width="9.33203125" style="26"/>
    <col min="9985" max="9985" width="45.5" style="26" customWidth="1"/>
    <col min="9986" max="9986" width="20.6640625" style="26" customWidth="1"/>
    <col min="9987" max="9987" width="43.33203125" style="26" customWidth="1"/>
    <col min="9988" max="9988" width="16.83203125" style="26" customWidth="1"/>
    <col min="9989" max="10240" width="9.33203125" style="26"/>
    <col min="10241" max="10241" width="45.5" style="26" customWidth="1"/>
    <col min="10242" max="10242" width="20.6640625" style="26" customWidth="1"/>
    <col min="10243" max="10243" width="43.33203125" style="26" customWidth="1"/>
    <col min="10244" max="10244" width="16.83203125" style="26" customWidth="1"/>
    <col min="10245" max="10496" width="9.33203125" style="26"/>
    <col min="10497" max="10497" width="45.5" style="26" customWidth="1"/>
    <col min="10498" max="10498" width="20.6640625" style="26" customWidth="1"/>
    <col min="10499" max="10499" width="43.33203125" style="26" customWidth="1"/>
    <col min="10500" max="10500" width="16.83203125" style="26" customWidth="1"/>
    <col min="10501" max="10752" width="9.33203125" style="26"/>
    <col min="10753" max="10753" width="45.5" style="26" customWidth="1"/>
    <col min="10754" max="10754" width="20.6640625" style="26" customWidth="1"/>
    <col min="10755" max="10755" width="43.33203125" style="26" customWidth="1"/>
    <col min="10756" max="10756" width="16.83203125" style="26" customWidth="1"/>
    <col min="10757" max="11008" width="9.33203125" style="26"/>
    <col min="11009" max="11009" width="45.5" style="26" customWidth="1"/>
    <col min="11010" max="11010" width="20.6640625" style="26" customWidth="1"/>
    <col min="11011" max="11011" width="43.33203125" style="26" customWidth="1"/>
    <col min="11012" max="11012" width="16.83203125" style="26" customWidth="1"/>
    <col min="11013" max="11264" width="9.33203125" style="26"/>
    <col min="11265" max="11265" width="45.5" style="26" customWidth="1"/>
    <col min="11266" max="11266" width="20.6640625" style="26" customWidth="1"/>
    <col min="11267" max="11267" width="43.33203125" style="26" customWidth="1"/>
    <col min="11268" max="11268" width="16.83203125" style="26" customWidth="1"/>
    <col min="11269" max="11520" width="9.33203125" style="26"/>
    <col min="11521" max="11521" width="45.5" style="26" customWidth="1"/>
    <col min="11522" max="11522" width="20.6640625" style="26" customWidth="1"/>
    <col min="11523" max="11523" width="43.33203125" style="26" customWidth="1"/>
    <col min="11524" max="11524" width="16.83203125" style="26" customWidth="1"/>
    <col min="11525" max="11776" width="9.33203125" style="26"/>
    <col min="11777" max="11777" width="45.5" style="26" customWidth="1"/>
    <col min="11778" max="11778" width="20.6640625" style="26" customWidth="1"/>
    <col min="11779" max="11779" width="43.33203125" style="26" customWidth="1"/>
    <col min="11780" max="11780" width="16.83203125" style="26" customWidth="1"/>
    <col min="11781" max="12032" width="9.33203125" style="26"/>
    <col min="12033" max="12033" width="45.5" style="26" customWidth="1"/>
    <col min="12034" max="12034" width="20.6640625" style="26" customWidth="1"/>
    <col min="12035" max="12035" width="43.33203125" style="26" customWidth="1"/>
    <col min="12036" max="12036" width="16.83203125" style="26" customWidth="1"/>
    <col min="12037" max="12288" width="9.33203125" style="26"/>
    <col min="12289" max="12289" width="45.5" style="26" customWidth="1"/>
    <col min="12290" max="12290" width="20.6640625" style="26" customWidth="1"/>
    <col min="12291" max="12291" width="43.33203125" style="26" customWidth="1"/>
    <col min="12292" max="12292" width="16.83203125" style="26" customWidth="1"/>
    <col min="12293" max="12544" width="9.33203125" style="26"/>
    <col min="12545" max="12545" width="45.5" style="26" customWidth="1"/>
    <col min="12546" max="12546" width="20.6640625" style="26" customWidth="1"/>
    <col min="12547" max="12547" width="43.33203125" style="26" customWidth="1"/>
    <col min="12548" max="12548" width="16.83203125" style="26" customWidth="1"/>
    <col min="12549" max="12800" width="9.33203125" style="26"/>
    <col min="12801" max="12801" width="45.5" style="26" customWidth="1"/>
    <col min="12802" max="12802" width="20.6640625" style="26" customWidth="1"/>
    <col min="12803" max="12803" width="43.33203125" style="26" customWidth="1"/>
    <col min="12804" max="12804" width="16.83203125" style="26" customWidth="1"/>
    <col min="12805" max="13056" width="9.33203125" style="26"/>
    <col min="13057" max="13057" width="45.5" style="26" customWidth="1"/>
    <col min="13058" max="13058" width="20.6640625" style="26" customWidth="1"/>
    <col min="13059" max="13059" width="43.33203125" style="26" customWidth="1"/>
    <col min="13060" max="13060" width="16.83203125" style="26" customWidth="1"/>
    <col min="13061" max="13312" width="9.33203125" style="26"/>
    <col min="13313" max="13313" width="45.5" style="26" customWidth="1"/>
    <col min="13314" max="13314" width="20.6640625" style="26" customWidth="1"/>
    <col min="13315" max="13315" width="43.33203125" style="26" customWidth="1"/>
    <col min="13316" max="13316" width="16.83203125" style="26" customWidth="1"/>
    <col min="13317" max="13568" width="9.33203125" style="26"/>
    <col min="13569" max="13569" width="45.5" style="26" customWidth="1"/>
    <col min="13570" max="13570" width="20.6640625" style="26" customWidth="1"/>
    <col min="13571" max="13571" width="43.33203125" style="26" customWidth="1"/>
    <col min="13572" max="13572" width="16.83203125" style="26" customWidth="1"/>
    <col min="13573" max="13824" width="9.33203125" style="26"/>
    <col min="13825" max="13825" width="45.5" style="26" customWidth="1"/>
    <col min="13826" max="13826" width="20.6640625" style="26" customWidth="1"/>
    <col min="13827" max="13827" width="43.33203125" style="26" customWidth="1"/>
    <col min="13828" max="13828" width="16.83203125" style="26" customWidth="1"/>
    <col min="13829" max="14080" width="9.33203125" style="26"/>
    <col min="14081" max="14081" width="45.5" style="26" customWidth="1"/>
    <col min="14082" max="14082" width="20.6640625" style="26" customWidth="1"/>
    <col min="14083" max="14083" width="43.33203125" style="26" customWidth="1"/>
    <col min="14084" max="14084" width="16.83203125" style="26" customWidth="1"/>
    <col min="14085" max="14336" width="9.33203125" style="26"/>
    <col min="14337" max="14337" width="45.5" style="26" customWidth="1"/>
    <col min="14338" max="14338" width="20.6640625" style="26" customWidth="1"/>
    <col min="14339" max="14339" width="43.33203125" style="26" customWidth="1"/>
    <col min="14340" max="14340" width="16.83203125" style="26" customWidth="1"/>
    <col min="14341" max="14592" width="9.33203125" style="26"/>
    <col min="14593" max="14593" width="45.5" style="26" customWidth="1"/>
    <col min="14594" max="14594" width="20.6640625" style="26" customWidth="1"/>
    <col min="14595" max="14595" width="43.33203125" style="26" customWidth="1"/>
    <col min="14596" max="14596" width="16.83203125" style="26" customWidth="1"/>
    <col min="14597" max="14848" width="9.33203125" style="26"/>
    <col min="14849" max="14849" width="45.5" style="26" customWidth="1"/>
    <col min="14850" max="14850" width="20.6640625" style="26" customWidth="1"/>
    <col min="14851" max="14851" width="43.33203125" style="26" customWidth="1"/>
    <col min="14852" max="14852" width="16.83203125" style="26" customWidth="1"/>
    <col min="14853" max="15104" width="9.33203125" style="26"/>
    <col min="15105" max="15105" width="45.5" style="26" customWidth="1"/>
    <col min="15106" max="15106" width="20.6640625" style="26" customWidth="1"/>
    <col min="15107" max="15107" width="43.33203125" style="26" customWidth="1"/>
    <col min="15108" max="15108" width="16.83203125" style="26" customWidth="1"/>
    <col min="15109" max="15360" width="9.33203125" style="26"/>
    <col min="15361" max="15361" width="45.5" style="26" customWidth="1"/>
    <col min="15362" max="15362" width="20.6640625" style="26" customWidth="1"/>
    <col min="15363" max="15363" width="43.33203125" style="26" customWidth="1"/>
    <col min="15364" max="15364" width="16.83203125" style="26" customWidth="1"/>
    <col min="15365" max="15616" width="9.33203125" style="26"/>
    <col min="15617" max="15617" width="45.5" style="26" customWidth="1"/>
    <col min="15618" max="15618" width="20.6640625" style="26" customWidth="1"/>
    <col min="15619" max="15619" width="43.33203125" style="26" customWidth="1"/>
    <col min="15620" max="15620" width="16.83203125" style="26" customWidth="1"/>
    <col min="15621" max="15872" width="9.33203125" style="26"/>
    <col min="15873" max="15873" width="45.5" style="26" customWidth="1"/>
    <col min="15874" max="15874" width="20.6640625" style="26" customWidth="1"/>
    <col min="15875" max="15875" width="43.33203125" style="26" customWidth="1"/>
    <col min="15876" max="15876" width="16.83203125" style="26" customWidth="1"/>
    <col min="15877" max="16128" width="9.33203125" style="26"/>
    <col min="16129" max="16129" width="45.5" style="26" customWidth="1"/>
    <col min="16130" max="16130" width="20.6640625" style="26" customWidth="1"/>
    <col min="16131" max="16131" width="43.33203125" style="26" customWidth="1"/>
    <col min="16132" max="16132" width="16.83203125" style="26" customWidth="1"/>
    <col min="16133" max="16384" width="9.33203125" style="26"/>
  </cols>
  <sheetData>
    <row r="1" spans="1:7" ht="58.5" customHeight="1" x14ac:dyDescent="0.25">
      <c r="A1" s="24"/>
      <c r="C1" s="190" t="s">
        <v>406</v>
      </c>
      <c r="D1" s="25"/>
    </row>
    <row r="2" spans="1:7" ht="81" customHeight="1" x14ac:dyDescent="0.25">
      <c r="A2" s="342" t="s">
        <v>284</v>
      </c>
      <c r="B2" s="342"/>
      <c r="C2" s="342"/>
      <c r="D2" s="237"/>
      <c r="E2" s="237"/>
      <c r="F2" s="237"/>
      <c r="G2" s="237"/>
    </row>
    <row r="3" spans="1:7" ht="39" customHeight="1" x14ac:dyDescent="0.25">
      <c r="A3" s="343" t="s">
        <v>288</v>
      </c>
      <c r="B3" s="414" t="s">
        <v>361</v>
      </c>
      <c r="C3" s="415"/>
    </row>
    <row r="4" spans="1:7" ht="18.75" customHeight="1" x14ac:dyDescent="0.25">
      <c r="A4" s="344"/>
      <c r="B4" s="191" t="s">
        <v>96</v>
      </c>
      <c r="C4" s="191" t="s">
        <v>97</v>
      </c>
    </row>
    <row r="5" spans="1:7" ht="24" customHeight="1" x14ac:dyDescent="0.25">
      <c r="A5" s="238" t="s">
        <v>286</v>
      </c>
      <c r="B5" s="239">
        <f>B6+B7+B13</f>
        <v>50</v>
      </c>
      <c r="C5" s="240">
        <f>C6+C7+C13</f>
        <v>9349031</v>
      </c>
    </row>
    <row r="6" spans="1:7" ht="15.75" x14ac:dyDescent="0.25">
      <c r="A6" s="185" t="s">
        <v>104</v>
      </c>
      <c r="B6" s="210">
        <v>19</v>
      </c>
      <c r="C6" s="212">
        <v>3552631.78</v>
      </c>
    </row>
    <row r="7" spans="1:7" ht="15.75" x14ac:dyDescent="0.25">
      <c r="A7" s="185" t="s">
        <v>105</v>
      </c>
      <c r="B7" s="210">
        <v>17</v>
      </c>
      <c r="C7" s="212">
        <v>3178670.54</v>
      </c>
    </row>
    <row r="8" spans="1:7" ht="15.75" x14ac:dyDescent="0.25">
      <c r="A8" s="186" t="s">
        <v>109</v>
      </c>
      <c r="B8" s="211">
        <v>8</v>
      </c>
      <c r="C8" s="213">
        <v>1495844.96</v>
      </c>
    </row>
    <row r="9" spans="1:7" ht="15.75" x14ac:dyDescent="0.25">
      <c r="A9" s="186" t="s">
        <v>265</v>
      </c>
      <c r="B9" s="211">
        <v>2</v>
      </c>
      <c r="C9" s="213">
        <v>373961.24</v>
      </c>
    </row>
    <row r="10" spans="1:7" ht="15.75" x14ac:dyDescent="0.25">
      <c r="A10" s="186" t="s">
        <v>108</v>
      </c>
      <c r="B10" s="211">
        <v>2</v>
      </c>
      <c r="C10" s="213">
        <v>373961.24</v>
      </c>
    </row>
    <row r="11" spans="1:7" ht="15.75" x14ac:dyDescent="0.25">
      <c r="A11" s="186" t="s">
        <v>55</v>
      </c>
      <c r="B11" s="211">
        <v>1</v>
      </c>
      <c r="C11" s="213">
        <v>186980.62</v>
      </c>
    </row>
    <row r="12" spans="1:7" ht="15.75" x14ac:dyDescent="0.25">
      <c r="A12" s="186" t="s">
        <v>53</v>
      </c>
      <c r="B12" s="211">
        <v>4</v>
      </c>
      <c r="C12" s="213">
        <v>747922.48</v>
      </c>
    </row>
    <row r="13" spans="1:7" ht="15.75" x14ac:dyDescent="0.25">
      <c r="A13" s="185" t="s">
        <v>106</v>
      </c>
      <c r="B13" s="210">
        <v>14</v>
      </c>
      <c r="C13" s="212">
        <v>2617728.6800000002</v>
      </c>
    </row>
    <row r="14" spans="1:7" ht="15.75" x14ac:dyDescent="0.25">
      <c r="A14" s="186" t="s">
        <v>109</v>
      </c>
      <c r="B14" s="211">
        <v>3</v>
      </c>
      <c r="C14" s="213">
        <v>560941.86</v>
      </c>
    </row>
    <row r="15" spans="1:7" ht="15.75" x14ac:dyDescent="0.25">
      <c r="A15" s="186" t="s">
        <v>265</v>
      </c>
      <c r="B15" s="211">
        <v>3</v>
      </c>
      <c r="C15" s="213">
        <v>560941.86</v>
      </c>
    </row>
    <row r="16" spans="1:7" ht="15.75" x14ac:dyDescent="0.25">
      <c r="A16" s="186" t="s">
        <v>108</v>
      </c>
      <c r="B16" s="211">
        <v>4</v>
      </c>
      <c r="C16" s="213">
        <v>747922.48</v>
      </c>
    </row>
    <row r="17" spans="1:3" ht="15.75" x14ac:dyDescent="0.25">
      <c r="A17" s="186" t="s">
        <v>55</v>
      </c>
      <c r="B17" s="211">
        <v>1</v>
      </c>
      <c r="C17" s="213">
        <v>186980.62</v>
      </c>
    </row>
    <row r="18" spans="1:3" ht="15.75" x14ac:dyDescent="0.25">
      <c r="A18" s="186" t="s">
        <v>53</v>
      </c>
      <c r="B18" s="211">
        <v>3</v>
      </c>
      <c r="C18" s="213">
        <v>560941.86</v>
      </c>
    </row>
    <row r="19" spans="1:3" ht="15.75" x14ac:dyDescent="0.25">
      <c r="A19" s="185" t="s">
        <v>107</v>
      </c>
      <c r="B19" s="210">
        <v>0</v>
      </c>
      <c r="C19" s="212">
        <v>0</v>
      </c>
    </row>
    <row r="20" spans="1:3" ht="35.25" customHeight="1" x14ac:dyDescent="0.25">
      <c r="A20" s="241" t="s">
        <v>289</v>
      </c>
      <c r="B20" s="239">
        <f>B21+B22+B23</f>
        <v>370</v>
      </c>
      <c r="C20" s="240">
        <f>C21+C22+C23</f>
        <v>3882000</v>
      </c>
    </row>
    <row r="21" spans="1:3" ht="15.75" x14ac:dyDescent="0.25">
      <c r="A21" s="185" t="s">
        <v>104</v>
      </c>
      <c r="B21" s="210">
        <v>116</v>
      </c>
      <c r="C21" s="212">
        <v>1611370</v>
      </c>
    </row>
    <row r="22" spans="1:3" ht="15.75" x14ac:dyDescent="0.25">
      <c r="A22" s="185" t="s">
        <v>105</v>
      </c>
      <c r="B22" s="210">
        <v>123</v>
      </c>
      <c r="C22" s="212">
        <v>1723230</v>
      </c>
    </row>
    <row r="23" spans="1:3" ht="15.75" x14ac:dyDescent="0.25">
      <c r="A23" s="185" t="s">
        <v>106</v>
      </c>
      <c r="B23" s="210">
        <v>131</v>
      </c>
      <c r="C23" s="212">
        <v>547400</v>
      </c>
    </row>
    <row r="24" spans="1:3" ht="15.75" x14ac:dyDescent="0.25">
      <c r="A24" s="186" t="s">
        <v>109</v>
      </c>
      <c r="B24" s="211">
        <v>51</v>
      </c>
      <c r="C24" s="213">
        <v>212411</v>
      </c>
    </row>
    <row r="25" spans="1:3" ht="15.75" x14ac:dyDescent="0.25">
      <c r="A25" s="186" t="s">
        <v>265</v>
      </c>
      <c r="B25" s="211">
        <v>58</v>
      </c>
      <c r="C25" s="213">
        <v>241346</v>
      </c>
    </row>
    <row r="26" spans="1:3" ht="15.75" x14ac:dyDescent="0.25">
      <c r="A26" s="186" t="s">
        <v>108</v>
      </c>
      <c r="B26" s="211">
        <v>18</v>
      </c>
      <c r="C26" s="213">
        <v>77298</v>
      </c>
    </row>
    <row r="27" spans="1:3" ht="15.75" x14ac:dyDescent="0.25">
      <c r="A27" s="186" t="s">
        <v>53</v>
      </c>
      <c r="B27" s="211">
        <v>4</v>
      </c>
      <c r="C27" s="213">
        <v>16345</v>
      </c>
    </row>
    <row r="28" spans="1:3" ht="15.75" x14ac:dyDescent="0.25">
      <c r="A28" s="185" t="s">
        <v>107</v>
      </c>
      <c r="B28" s="210">
        <v>0</v>
      </c>
      <c r="C28" s="212">
        <v>0</v>
      </c>
    </row>
  </sheetData>
  <mergeCells count="3">
    <mergeCell ref="A2:C2"/>
    <mergeCell ref="A3:A4"/>
    <mergeCell ref="B3:C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28</vt:i4>
      </vt:variant>
      <vt:variant>
        <vt:lpstr>Именованные диапазоны</vt:lpstr>
      </vt:variant>
      <vt:variant>
        <vt:i4>11</vt:i4>
      </vt:variant>
    </vt:vector>
  </HeadingPairs>
  <TitlesOfParts>
    <vt:vector size="39" baseType="lpstr">
      <vt:lpstr>прил11.1 </vt:lpstr>
      <vt:lpstr>прил 11</vt:lpstr>
      <vt:lpstr>прил 10.1</vt:lpstr>
      <vt:lpstr>прил 10</vt:lpstr>
      <vt:lpstr>прил 9.1 </vt:lpstr>
      <vt:lpstr>прил 9</vt:lpstr>
      <vt:lpstr>прил 8.1</vt:lpstr>
      <vt:lpstr>прил 8</vt:lpstr>
      <vt:lpstr>прил 7.1</vt:lpstr>
      <vt:lpstr>прил 7</vt:lpstr>
      <vt:lpstr>прил 6.1 </vt:lpstr>
      <vt:lpstr>прил 6</vt:lpstr>
      <vt:lpstr>прил 5</vt:lpstr>
      <vt:lpstr>прил 4.1</vt:lpstr>
      <vt:lpstr>прил 4</vt:lpstr>
      <vt:lpstr>прил 3</vt:lpstr>
      <vt:lpstr>прил 2 подуш</vt:lpstr>
      <vt:lpstr>прил 1.11</vt:lpstr>
      <vt:lpstr>прил 1.10</vt:lpstr>
      <vt:lpstr>прил 1.9</vt:lpstr>
      <vt:lpstr>прил 1.8</vt:lpstr>
      <vt:lpstr>прил 1.7</vt:lpstr>
      <vt:lpstr>прил 1.6</vt:lpstr>
      <vt:lpstr>прил 1.5</vt:lpstr>
      <vt:lpstr>прил 1.4</vt:lpstr>
      <vt:lpstr>прил 1.3</vt:lpstr>
      <vt:lpstr>прил 1.2</vt:lpstr>
      <vt:lpstr>прил 1.1</vt:lpstr>
      <vt:lpstr>'прил 9'!Заголовки_для_печати</vt:lpstr>
      <vt:lpstr>'прил 1.11'!Область_печати</vt:lpstr>
      <vt:lpstr>'прил 1.3'!Область_печати</vt:lpstr>
      <vt:lpstr>'прил 1.7'!Область_печати</vt:lpstr>
      <vt:lpstr>'прил 11'!Область_печати</vt:lpstr>
      <vt:lpstr>'прил 4'!Область_печати</vt:lpstr>
      <vt:lpstr>'прил 5'!Область_печати</vt:lpstr>
      <vt:lpstr>'прил 6'!Область_печати</vt:lpstr>
      <vt:lpstr>'прил 8.1'!Область_печати</vt:lpstr>
      <vt:lpstr>'прил 9'!Область_печати</vt:lpstr>
      <vt:lpstr>'прил 9.1 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Надежда Г. Ульянова</dc:creator>
  <cp:lastModifiedBy>Галина Б. Шумяцкая</cp:lastModifiedBy>
  <cp:lastPrinted>2017-11-02T11:54:30Z</cp:lastPrinted>
  <dcterms:created xsi:type="dcterms:W3CDTF">2017-10-05T07:34:11Z</dcterms:created>
  <dcterms:modified xsi:type="dcterms:W3CDTF">2017-11-07T11:42:07Z</dcterms:modified>
</cp:coreProperties>
</file>